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650" windowWidth="14805" windowHeight="7890" activeTab="1"/>
  </bookViews>
  <sheets>
    <sheet name="Класс А" sheetId="1" r:id="rId1"/>
    <sheet name="Класс Б" sheetId="2" r:id="rId2"/>
  </sheets>
  <definedNames/>
  <calcPr fullCalcOnLoad="1"/>
</workbook>
</file>

<file path=xl/sharedStrings.xml><?xml version="1.0" encoding="utf-8"?>
<sst xmlns="http://schemas.openxmlformats.org/spreadsheetml/2006/main" count="250" uniqueCount="124">
  <si>
    <t>Организация</t>
  </si>
  <si>
    <t>Кол-во уч-ков</t>
  </si>
  <si>
    <t>Участники</t>
  </si>
  <si>
    <t>ГБОУ "Балтийский берег"
Станция юных туристов</t>
  </si>
  <si>
    <t>№ команды</t>
  </si>
  <si>
    <t>Штрафы</t>
  </si>
  <si>
    <t>Место</t>
  </si>
  <si>
    <t>Старт</t>
  </si>
  <si>
    <t>Финиш</t>
  </si>
  <si>
    <t xml:space="preserve">Время </t>
  </si>
  <si>
    <t>Кол-во детей</t>
  </si>
  <si>
    <t>Руководитель,  
заместитель руководителя</t>
  </si>
  <si>
    <t>Штраф за выход 
из КВ дистанции</t>
  </si>
  <si>
    <t>ПРОТОКОЛ РЕЗУЛЬТАТОВ</t>
  </si>
  <si>
    <t>Класс А</t>
  </si>
  <si>
    <t>17-19 апреля 2015 года</t>
  </si>
  <si>
    <t xml:space="preserve">                                 Ленинградская область, Приозерский район, ж/д ст. 148 км </t>
  </si>
  <si>
    <t>Главный судья          _________________  С.М. Губаненков</t>
  </si>
  <si>
    <t>Главный секретарь   _________________  Е.Л. Яковлева</t>
  </si>
  <si>
    <t>А-1</t>
  </si>
  <si>
    <t>А-2</t>
  </si>
  <si>
    <t>А-3</t>
  </si>
  <si>
    <t>А-4</t>
  </si>
  <si>
    <t>А-5</t>
  </si>
  <si>
    <t>А-7</t>
  </si>
  <si>
    <t>А-8</t>
  </si>
  <si>
    <t>А-9</t>
  </si>
  <si>
    <t>А-10</t>
  </si>
  <si>
    <t>А-11</t>
  </si>
  <si>
    <t>А-12</t>
  </si>
  <si>
    <t>А-13</t>
  </si>
  <si>
    <t>А-14</t>
  </si>
  <si>
    <t>ГБОУ ДОД ДДТ Приморского р-на, т/к "СКИФ"</t>
  </si>
  <si>
    <t>Зобова Валерия Александровна</t>
  </si>
  <si>
    <t>Кашин Юрий Витальевич</t>
  </si>
  <si>
    <t>Бабичев Виктор Александрович</t>
  </si>
  <si>
    <t>ГБОУ ДОД ДДТ "Фонтанка-32" Центрального р-на</t>
  </si>
  <si>
    <t>Ананьев Юрий Сергеевич</t>
  </si>
  <si>
    <t>ГБОУ ДОД ДЮЦ "ПЕТЕРГОФ" Петродворцового р-на</t>
  </si>
  <si>
    <t>Иванов Сергей Александрович</t>
  </si>
  <si>
    <t>Чесноков Дмитрий Владимирович</t>
  </si>
  <si>
    <t>ГБОУ школа № 456 Колпинского р-на, ШСК "Рекорд"
ГБОУ "Балтийский берег"
Станция юных туристов</t>
  </si>
  <si>
    <t>Опутников Леонид Валерьевич</t>
  </si>
  <si>
    <t>ГБОУ ДОД "Молодежный творческий Форум Китеж плюс" Приморского р-на</t>
  </si>
  <si>
    <t>Бураков Александр Викторович</t>
  </si>
  <si>
    <t>ГБНОУ "СПб ГДТЮ" СДЮСШОР № 2</t>
  </si>
  <si>
    <t>Колоскова Юлия Александровна</t>
  </si>
  <si>
    <t>Топильский Андрей Владимирович</t>
  </si>
  <si>
    <t>Носов Георгий Анатольевич</t>
  </si>
  <si>
    <t>Кукушин Константин Александрович</t>
  </si>
  <si>
    <t>Гордиенко Тимофей., Гресс Михаил., Короленко Сергей., Латышев Георгий.,  Силаева Анна., Усатых Михаил., Фролова Анастасия., Шемякин Дмитрий</t>
  </si>
  <si>
    <t>Иванников Игорь., Велигоцкая Марина- Маргарита., Кузина Мария., Яковлев Василий., Веселов Игорь., Сычугов Даниил., Попов Алексей., Мельник Роман., Волков Максим., Шумилов Денис., Бодров Георгий.</t>
  </si>
  <si>
    <t xml:space="preserve"> Другова Анна., Морозова Екатерина., Мосягин Артем., Голикова Александра., Яскевич Петр., Казак Евгений., </t>
  </si>
  <si>
    <t>Мария Юссон., Дарья Козлова., Наталья Симонова., Герман Заславский., Марина Выжевская,,Екатерина Иванова.,  Майра Салгараева., Илья Сахаров.,  Александра Суматохина.</t>
  </si>
  <si>
    <t xml:space="preserve">Андреев Александр., Алексенко Екатерина., Козлов Александр., Мыльникова Анна., Андреева Елизавета., Гурьев Егор., Кокорева Антонина., Антонов Кирилл., </t>
  </si>
  <si>
    <t>Самохина Анастасия., Угленко Юрий., Кузнецова Ульяна., Кутузов Василий., Балутина Ксения., Бредихина Дарья., Карпенко Иван., Герасимова Елизавета., Ключникова Ксения., Алешичева Екатерина., Катасонов Даниил., Трушанова Ольга.</t>
  </si>
  <si>
    <t>Волхонцев Александр., Белов Евгений., Белов Александр., Чернилин Артур., Лосева Софья., Акилов Александр., Титенко Алексей., Чернышева Микаэла., Кирьяков Григорий.</t>
  </si>
  <si>
    <t>Голосов Роман., Ан Сергей., Волкова Анна., Бабенко Егор., Закутина Ольга., Самсонов Егор., Мухаммад Данияль., Никитин Дмитрий., Солодов Даниил</t>
  </si>
  <si>
    <t>Райман Ангелина., Баранов Иван., Лайков Александр., Алябьева Анастасия., Алябьева Анна., Налётова Анна., Серая Ксения., Баранов Петр., Лукашенок Вера., Сапожников Даниил., Малеева Александра., Кириленко Анастасия</t>
  </si>
  <si>
    <t>Предстартовая проверка</t>
  </si>
  <si>
    <t>Узлы</t>
  </si>
  <si>
    <t>Обвязка</t>
  </si>
  <si>
    <t>Движение  с опорой на альпеншток</t>
  </si>
  <si>
    <t>Организация переправы по бревну</t>
  </si>
  <si>
    <t>Переправа "по камням"</t>
  </si>
  <si>
    <t>Поляна заданий</t>
  </si>
  <si>
    <t>Организация спуска</t>
  </si>
  <si>
    <t>Движение с опорой на альпеншток</t>
  </si>
  <si>
    <t>Медицина / носилки</t>
  </si>
  <si>
    <t>Организация навесной переправы</t>
  </si>
  <si>
    <t>Переправа "бергшрунд"</t>
  </si>
  <si>
    <t>Отсечки</t>
  </si>
  <si>
    <t>Чистое время</t>
  </si>
  <si>
    <t>Класс Б</t>
  </si>
  <si>
    <t>Б-1</t>
  </si>
  <si>
    <t>ГБОУ школа № 588 Колпинского р-на</t>
  </si>
  <si>
    <t>Петров Александр., Васильева Ксения., Шаркова Кристина., Клестов Михаил., Емельянова Виктория., Ильина Кристина., Музанков Дмитрий., Финогенов Глеб., Пичугин Иван., Лаврова Александра., Быстрова-Баришпалова Валерия., Кучкаров Абдурахман.</t>
  </si>
  <si>
    <t>Б-2</t>
  </si>
  <si>
    <t>Борозняк Светлана Валерьевна</t>
  </si>
  <si>
    <t>Осипов Кирилл., Волхонцев Андрей.,  Чупрынина Дарья., Тугузбаева Зарина., Смирнов Евгений</t>
  </si>
  <si>
    <t>Б-3</t>
  </si>
  <si>
    <t>ГБОУ ДОД ДДЮТ Фрунзенского р-на</t>
  </si>
  <si>
    <t>Кузнецова Екатерина., Кузнецова Ирина., Кузнецова Анна., Ермолаев Владислав., Комкова Надежда., Бризганов Максим., Степанов Михаил., Перфильев Владислав., Беляков Петр., Почадин Федор., Садыхова Елизавета., Рыстенко Елизавета</t>
  </si>
  <si>
    <t>Б-4</t>
  </si>
  <si>
    <t>Б-5</t>
  </si>
  <si>
    <t xml:space="preserve">Крюков Александр., Березовенко Сергей., Сычова Елизавета., Семенова Екатерина., Король Мария., Полотебнов Валерий., </t>
  </si>
  <si>
    <t>Б-6</t>
  </si>
  <si>
    <t xml:space="preserve">Пахомова Екатерина., Пещанская Дарья., Хамцова Валерия.,  Гусева Полина., Волосович Илья., Кожановский Иван., Талов Даниил.,Соколова Екатерина., Минтесенот Гретта., </t>
  </si>
  <si>
    <t>Б-7</t>
  </si>
  <si>
    <t>ГБОУ ДОД ЦВР 
Центрального р-на</t>
  </si>
  <si>
    <t>Новичкова Анна., Рысков Илья., Петрова Ксения., Шамрун Никита.,   Жигалова Александра., Бардюк София., Кутяк Диана., Пигулевская Любовь</t>
  </si>
  <si>
    <t>Б-8</t>
  </si>
  <si>
    <t>ГБОУ ДОД ДДТ 
Калининского р-на</t>
  </si>
  <si>
    <t xml:space="preserve">Федоров Кирилл., Федоров Андрей., Флоринский Игорь., Флоринская Александра., Костюк Мария.,  Концевая Анна., Садиков Виктор., Сапаров Николай., Черноног Алина., Шаньгин Андрей., </t>
  </si>
  <si>
    <t>Б-9</t>
  </si>
  <si>
    <t>ГБОУ школа № 520 Колпинского р-на</t>
  </si>
  <si>
    <t>Коврижных Дмитрий., Сысоев Антон., Либеров Иван., Калинина Мария., Ивановна Ольга., Трусова Юлия., Аджян Роберт., Соляник Дмитрий., Житкова Екатерина., Яковлев Егор., Михайлова Валерия</t>
  </si>
  <si>
    <t>Б-10</t>
  </si>
  <si>
    <t xml:space="preserve">Колотий Александр Игоревич </t>
  </si>
  <si>
    <t>Волков Алексей Михайлович</t>
  </si>
  <si>
    <t>Макейкина Людмила Геннадьевна</t>
  </si>
  <si>
    <t>Носилки/транспортировка пострадавшего</t>
  </si>
  <si>
    <t>Комарова Инна Николаевна</t>
  </si>
  <si>
    <t>Мельникова Елена Константиновна</t>
  </si>
  <si>
    <t>Миков Станислав Вячеславович</t>
  </si>
  <si>
    <t>Чернатов Денис Сергеевич</t>
  </si>
  <si>
    <t>Дрюкова Виктория Андреевна</t>
  </si>
  <si>
    <t>Кузнецова Елена Сергеевна</t>
  </si>
  <si>
    <t>Илларионов Евгений Вячеславович</t>
  </si>
  <si>
    <t>Гнездилов Александр., Гургурова Ольга., Червинко Евгений., Макаров Фёдор., Рязанцева Елена., Рязанцева Лилия., Койбаев Никита., Мошникова Анна.</t>
  </si>
  <si>
    <t>Время работы</t>
  </si>
  <si>
    <t xml:space="preserve"> Дементьев Константин., Игнатович Василий., Кузнецов Артём., Линейкина Виктория., Локотникова  Юлия., Любимов Владислав., Моисеева Елизавета., Никифоров Никита., Стребкова Валентина.</t>
  </si>
  <si>
    <t>Организация подъема</t>
  </si>
  <si>
    <t>Приходько Сергей., Сычева Дарья., Тушевский Никита.,  Леонов Максим., Пахомова Ксения., Ширыкалова Диана., Александрович Диана.,  Жуков Дмитрий, Пятиконов Кирилл</t>
  </si>
  <si>
    <t>Сильченко Илья., Грицюк Александр., Трофименко Александр., Григорьев Вячеслав., Свинцов Денис., Леонов Егор., Резников Андрей., Черданцева Елена</t>
  </si>
  <si>
    <t>Кол-во штрафов на одного участника</t>
  </si>
  <si>
    <t>Соревнования обучающихся Санкт-Петербурга на горном  контрольном туристском маршруте 
 «ТУРИСТСКИЙ КУБОК ЗДОРОВЬЯ»</t>
  </si>
  <si>
    <t xml:space="preserve"> Ануфриенко Дарья., Есельсон Анна.,  Мащенко Никита., Копьёв Андрей., Пышкин Владимир., Гаврилова Дарья., Леонтьева Надежда</t>
  </si>
  <si>
    <t>Четвериков Владимир, Перов Александр., Харлашин Алексей., Гуревич Мирон., Казак-Казакевич Александр.,  Егоров  Максим., Витюк Владимир, Лашицкий Илья</t>
  </si>
  <si>
    <t>Кол-во снятий</t>
  </si>
  <si>
    <t>КВ</t>
  </si>
  <si>
    <t>СН</t>
  </si>
  <si>
    <t>По классу А был отменен штраф за привышение контрольного времени на дистанции</t>
  </si>
  <si>
    <t>ПРОТОКОЛ РЕЗУЛЬТАТОВ (ПРЕДВАРИТЕЛЬНЫЙ)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</si>
</sst>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mbria"/>
      <family val="1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9"/>
      <color indexed="8"/>
      <name val="Cambria"/>
      <family val="1"/>
    </font>
    <font>
      <sz val="9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textRotation="90" wrapText="1"/>
    </xf>
    <xf numFmtId="0" fontId="7" fillId="32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textRotation="90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20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9" fillId="32" borderId="23" xfId="0" applyFont="1" applyFill="1" applyBorder="1" applyAlignment="1">
      <alignment horizontal="center" vertical="center" textRotation="90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20" fontId="1" fillId="0" borderId="27" xfId="0" applyNumberFormat="1" applyFont="1" applyBorder="1" applyAlignment="1">
      <alignment horizontal="center" vertical="center" wrapText="1"/>
    </xf>
    <xf numFmtId="20" fontId="1" fillId="0" borderId="28" xfId="0" applyNumberFormat="1" applyFont="1" applyBorder="1" applyAlignment="1">
      <alignment horizontal="center" vertical="center" wrapText="1"/>
    </xf>
    <xf numFmtId="20" fontId="1" fillId="0" borderId="28" xfId="0" applyNumberFormat="1" applyFont="1" applyBorder="1" applyAlignment="1">
      <alignment horizontal="center" vertical="center" wrapText="1"/>
    </xf>
    <xf numFmtId="20" fontId="1" fillId="0" borderId="29" xfId="0" applyNumberFormat="1" applyFont="1" applyBorder="1" applyAlignment="1">
      <alignment horizontal="center" vertical="center" wrapText="1"/>
    </xf>
    <xf numFmtId="20" fontId="1" fillId="0" borderId="28" xfId="0" applyNumberFormat="1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1" fontId="1" fillId="0" borderId="25" xfId="0" applyNumberFormat="1" applyFont="1" applyBorder="1" applyAlignment="1">
      <alignment horizontal="center" vertical="center" wrapText="1"/>
    </xf>
    <xf numFmtId="20" fontId="1" fillId="0" borderId="30" xfId="0" applyNumberFormat="1" applyFont="1" applyBorder="1" applyAlignment="1">
      <alignment horizontal="center" vertical="center" wrapText="1"/>
    </xf>
    <xf numFmtId="20" fontId="1" fillId="0" borderId="30" xfId="0" applyNumberFormat="1" applyFont="1" applyBorder="1" applyAlignment="1">
      <alignment horizontal="center" vertical="center" wrapText="1"/>
    </xf>
    <xf numFmtId="1" fontId="1" fillId="0" borderId="26" xfId="0" applyNumberFormat="1" applyFont="1" applyBorder="1" applyAlignment="1">
      <alignment horizontal="center" vertical="center" wrapText="1"/>
    </xf>
    <xf numFmtId="20" fontId="1" fillId="0" borderId="31" xfId="0" applyNumberFormat="1" applyFont="1" applyBorder="1" applyAlignment="1">
      <alignment horizontal="center" vertical="center" wrapText="1"/>
    </xf>
    <xf numFmtId="1" fontId="1" fillId="0" borderId="25" xfId="0" applyNumberFormat="1" applyFont="1" applyFill="1" applyBorder="1" applyAlignment="1">
      <alignment horizontal="center" vertical="center" wrapText="1"/>
    </xf>
    <xf numFmtId="20" fontId="1" fillId="0" borderId="31" xfId="0" applyNumberFormat="1" applyFont="1" applyBorder="1" applyAlignment="1">
      <alignment horizontal="center" vertical="center" wrapText="1"/>
    </xf>
    <xf numFmtId="1" fontId="1" fillId="0" borderId="32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textRotation="90" wrapText="1"/>
    </xf>
    <xf numFmtId="0" fontId="9" fillId="33" borderId="30" xfId="0" applyFont="1" applyFill="1" applyBorder="1" applyAlignment="1">
      <alignment horizontal="center" vertical="center" textRotation="90" wrapText="1"/>
    </xf>
    <xf numFmtId="0" fontId="9" fillId="33" borderId="28" xfId="0" applyFont="1" applyFill="1" applyBorder="1" applyAlignment="1">
      <alignment horizontal="center" vertical="center" textRotation="90" wrapText="1"/>
    </xf>
    <xf numFmtId="20" fontId="1" fillId="0" borderId="33" xfId="0" applyNumberFormat="1" applyFont="1" applyFill="1" applyBorder="1" applyAlignment="1">
      <alignment horizontal="center" vertical="center" wrapText="1"/>
    </xf>
    <xf numFmtId="20" fontId="1" fillId="0" borderId="15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20" fontId="1" fillId="0" borderId="35" xfId="0" applyNumberFormat="1" applyFont="1" applyFill="1" applyBorder="1" applyAlignment="1">
      <alignment horizontal="center" vertical="center" wrapText="1"/>
    </xf>
    <xf numFmtId="20" fontId="1" fillId="0" borderId="12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20" fontId="1" fillId="0" borderId="36" xfId="0" applyNumberFormat="1" applyFont="1" applyFill="1" applyBorder="1" applyAlignment="1">
      <alignment horizontal="center" vertical="center" wrapText="1"/>
    </xf>
    <xf numFmtId="20" fontId="1" fillId="0" borderId="16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1" fontId="1" fillId="0" borderId="25" xfId="0" applyNumberFormat="1" applyFont="1" applyFill="1" applyBorder="1" applyAlignment="1">
      <alignment horizontal="center" vertical="center" wrapText="1"/>
    </xf>
    <xf numFmtId="20" fontId="1" fillId="0" borderId="30" xfId="0" applyNumberFormat="1" applyFont="1" applyFill="1" applyBorder="1" applyAlignment="1">
      <alignment horizontal="center" vertical="center" wrapText="1"/>
    </xf>
    <xf numFmtId="1" fontId="1" fillId="0" borderId="26" xfId="0" applyNumberFormat="1" applyFont="1" applyFill="1" applyBorder="1" applyAlignment="1">
      <alignment horizontal="center" vertical="center" wrapText="1"/>
    </xf>
    <xf numFmtId="20" fontId="1" fillId="0" borderId="29" xfId="0" applyNumberFormat="1" applyFont="1" applyFill="1" applyBorder="1" applyAlignment="1">
      <alignment horizontal="center" vertical="center" wrapText="1"/>
    </xf>
    <xf numFmtId="20" fontId="1" fillId="0" borderId="31" xfId="0" applyNumberFormat="1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textRotation="90" wrapText="1"/>
    </xf>
    <xf numFmtId="0" fontId="9" fillId="33" borderId="38" xfId="0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textRotation="90" wrapText="1"/>
    </xf>
    <xf numFmtId="0" fontId="8" fillId="34" borderId="10" xfId="0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center" vertical="center" textRotation="90" wrapText="1"/>
    </xf>
    <xf numFmtId="0" fontId="12" fillId="34" borderId="40" xfId="0" applyFont="1" applyFill="1" applyBorder="1" applyAlignment="1">
      <alignment horizontal="center" vertical="center" wrapText="1"/>
    </xf>
    <xf numFmtId="0" fontId="12" fillId="34" borderId="41" xfId="0" applyFont="1" applyFill="1" applyBorder="1" applyAlignment="1">
      <alignment horizontal="center" vertical="center" wrapText="1"/>
    </xf>
    <xf numFmtId="0" fontId="8" fillId="34" borderId="38" xfId="0" applyFont="1" applyFill="1" applyBorder="1" applyAlignment="1">
      <alignment horizontal="center" vertical="center" textRotation="90" wrapText="1"/>
    </xf>
    <xf numFmtId="0" fontId="8" fillId="34" borderId="38" xfId="0" applyFont="1" applyFill="1" applyBorder="1" applyAlignment="1">
      <alignment horizontal="center" vertical="center" wrapText="1"/>
    </xf>
    <xf numFmtId="0" fontId="30" fillId="34" borderId="38" xfId="0" applyFont="1" applyFill="1" applyBorder="1" applyAlignment="1">
      <alignment horizontal="center" vertical="center" textRotation="90" wrapText="1"/>
    </xf>
    <xf numFmtId="0" fontId="30" fillId="34" borderId="42" xfId="0" applyFont="1" applyFill="1" applyBorder="1" applyAlignment="1">
      <alignment horizontal="center" vertical="center" textRotation="90" wrapText="1"/>
    </xf>
    <xf numFmtId="0" fontId="30" fillId="34" borderId="43" xfId="0" applyFont="1" applyFill="1" applyBorder="1" applyAlignment="1">
      <alignment horizontal="center" vertical="center" textRotation="90" wrapText="1"/>
    </xf>
    <xf numFmtId="0" fontId="30" fillId="34" borderId="44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12" fillId="0" borderId="45" xfId="0" applyFont="1" applyFill="1" applyBorder="1" applyAlignment="1">
      <alignment horizontal="left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20" fontId="12" fillId="0" borderId="39" xfId="0" applyNumberFormat="1" applyFont="1" applyBorder="1" applyAlignment="1">
      <alignment horizontal="center" vertical="center" wrapText="1"/>
    </xf>
    <xf numFmtId="1" fontId="12" fillId="0" borderId="39" xfId="0" applyNumberFormat="1" applyFont="1" applyBorder="1" applyAlignment="1">
      <alignment horizontal="center" vertical="center" wrapText="1"/>
    </xf>
    <xf numFmtId="1" fontId="12" fillId="0" borderId="45" xfId="0" applyNumberFormat="1" applyFont="1" applyBorder="1" applyAlignment="1">
      <alignment horizontal="center" vertical="center" wrapText="1"/>
    </xf>
    <xf numFmtId="20" fontId="12" fillId="0" borderId="47" xfId="0" applyNumberFormat="1" applyFont="1" applyBorder="1" applyAlignment="1">
      <alignment horizontal="center" vertical="center" wrapText="1"/>
    </xf>
    <xf numFmtId="20" fontId="12" fillId="0" borderId="48" xfId="0" applyNumberFormat="1" applyFont="1" applyBorder="1" applyAlignment="1">
      <alignment horizontal="center" vertical="center" wrapText="1"/>
    </xf>
    <xf numFmtId="20" fontId="12" fillId="0" borderId="45" xfId="0" applyNumberFormat="1" applyFont="1" applyFill="1" applyBorder="1" applyAlignment="1">
      <alignment horizontal="center" vertical="center" wrapText="1"/>
    </xf>
    <xf numFmtId="20" fontId="12" fillId="0" borderId="46" xfId="0" applyNumberFormat="1" applyFont="1" applyFill="1" applyBorder="1" applyAlignment="1">
      <alignment horizontal="center" vertical="center" wrapText="1"/>
    </xf>
    <xf numFmtId="1" fontId="12" fillId="0" borderId="46" xfId="0" applyNumberFormat="1" applyFont="1" applyFill="1" applyBorder="1" applyAlignment="1">
      <alignment horizontal="center" vertical="center" wrapText="1"/>
    </xf>
    <xf numFmtId="164" fontId="12" fillId="0" borderId="48" xfId="0" applyNumberFormat="1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20" fontId="12" fillId="0" borderId="17" xfId="0" applyNumberFormat="1" applyFont="1" applyBorder="1" applyAlignment="1">
      <alignment horizontal="center" vertical="center" wrapText="1"/>
    </xf>
    <xf numFmtId="1" fontId="12" fillId="0" borderId="17" xfId="0" applyNumberFormat="1" applyFont="1" applyBorder="1" applyAlignment="1">
      <alignment horizontal="center" vertical="center" wrapText="1"/>
    </xf>
    <xf numFmtId="1" fontId="12" fillId="0" borderId="25" xfId="0" applyNumberFormat="1" applyFont="1" applyBorder="1" applyAlignment="1">
      <alignment horizontal="center" vertical="center" wrapText="1"/>
    </xf>
    <xf numFmtId="20" fontId="12" fillId="0" borderId="30" xfId="0" applyNumberFormat="1" applyFont="1" applyBorder="1" applyAlignment="1">
      <alignment horizontal="center" vertical="center" wrapText="1"/>
    </xf>
    <xf numFmtId="20" fontId="12" fillId="0" borderId="28" xfId="0" applyNumberFormat="1" applyFont="1" applyBorder="1" applyAlignment="1">
      <alignment horizontal="center" vertical="center" wrapText="1"/>
    </xf>
    <xf numFmtId="20" fontId="12" fillId="0" borderId="25" xfId="0" applyNumberFormat="1" applyFont="1" applyFill="1" applyBorder="1" applyAlignment="1">
      <alignment horizontal="center" vertical="center" wrapText="1"/>
    </xf>
    <xf numFmtId="20" fontId="12" fillId="0" borderId="12" xfId="0" applyNumberFormat="1" applyFont="1" applyFill="1" applyBorder="1" applyAlignment="1">
      <alignment horizontal="center" vertical="center" wrapText="1"/>
    </xf>
    <xf numFmtId="1" fontId="12" fillId="0" borderId="12" xfId="0" applyNumberFormat="1" applyFont="1" applyFill="1" applyBorder="1" applyAlignment="1">
      <alignment horizontal="center" vertical="center" wrapText="1"/>
    </xf>
    <xf numFmtId="164" fontId="12" fillId="0" borderId="28" xfId="0" applyNumberFormat="1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20" fontId="12" fillId="0" borderId="18" xfId="0" applyNumberFormat="1" applyFont="1" applyBorder="1" applyAlignment="1">
      <alignment horizontal="center" vertical="center" wrapText="1"/>
    </xf>
    <xf numFmtId="1" fontId="12" fillId="0" borderId="18" xfId="0" applyNumberFormat="1" applyFont="1" applyBorder="1" applyAlignment="1">
      <alignment horizontal="center" vertical="center" wrapText="1"/>
    </xf>
    <xf numFmtId="1" fontId="12" fillId="0" borderId="26" xfId="0" applyNumberFormat="1" applyFont="1" applyBorder="1" applyAlignment="1">
      <alignment horizontal="center" vertical="center" wrapText="1"/>
    </xf>
    <xf numFmtId="20" fontId="12" fillId="0" borderId="31" xfId="0" applyNumberFormat="1" applyFont="1" applyBorder="1" applyAlignment="1">
      <alignment horizontal="center" vertical="center" wrapText="1"/>
    </xf>
    <xf numFmtId="20" fontId="12" fillId="0" borderId="29" xfId="0" applyNumberFormat="1" applyFont="1" applyBorder="1" applyAlignment="1">
      <alignment horizontal="center" vertical="center" wrapText="1"/>
    </xf>
    <xf numFmtId="20" fontId="12" fillId="0" borderId="26" xfId="0" applyNumberFormat="1" applyFont="1" applyFill="1" applyBorder="1" applyAlignment="1">
      <alignment horizontal="center" vertical="center" wrapText="1"/>
    </xf>
    <xf numFmtId="20" fontId="12" fillId="0" borderId="16" xfId="0" applyNumberFormat="1" applyFont="1" applyFill="1" applyBorder="1" applyAlignment="1">
      <alignment horizontal="center" vertical="center" wrapText="1"/>
    </xf>
    <xf numFmtId="1" fontId="12" fillId="0" borderId="16" xfId="0" applyNumberFormat="1" applyFont="1" applyFill="1" applyBorder="1" applyAlignment="1">
      <alignment horizontal="center" vertical="center" wrapText="1"/>
    </xf>
    <xf numFmtId="164" fontId="12" fillId="0" borderId="2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3"/>
  <sheetViews>
    <sheetView zoomScale="85" zoomScaleNormal="85" zoomScalePageLayoutView="0" workbookViewId="0" topLeftCell="D18">
      <selection activeCell="AA23" sqref="AA23"/>
    </sheetView>
  </sheetViews>
  <sheetFormatPr defaultColWidth="9.140625" defaultRowHeight="15"/>
  <cols>
    <col min="1" max="1" width="5.7109375" style="9" customWidth="1"/>
    <col min="2" max="2" width="39.8515625" style="5" bestFit="1" customWidth="1"/>
    <col min="3" max="3" width="18.28125" style="5" customWidth="1"/>
    <col min="4" max="5" width="3.7109375" style="5" customWidth="1"/>
    <col min="6" max="6" width="33.57421875" style="5" customWidth="1"/>
    <col min="7" max="7" width="6.421875" style="5" customWidth="1"/>
    <col min="8" max="8" width="5.00390625" style="5" customWidth="1"/>
    <col min="9" max="9" width="3.28125" style="5" bestFit="1" customWidth="1"/>
    <col min="10" max="10" width="4.7109375" style="5" bestFit="1" customWidth="1"/>
    <col min="11" max="12" width="4.57421875" style="5" customWidth="1"/>
    <col min="13" max="13" width="6.57421875" style="5" customWidth="1"/>
    <col min="14" max="14" width="6.00390625" style="5" customWidth="1"/>
    <col min="15" max="15" width="7.8515625" style="5" customWidth="1"/>
    <col min="16" max="16" width="4.8515625" style="5" customWidth="1"/>
    <col min="17" max="17" width="6.7109375" style="5" customWidth="1"/>
    <col min="18" max="18" width="4.8515625" style="5" customWidth="1"/>
    <col min="19" max="19" width="6.8515625" style="5" customWidth="1"/>
    <col min="20" max="20" width="6.00390625" style="5" customWidth="1"/>
    <col min="21" max="22" width="4.8515625" style="5" customWidth="1"/>
    <col min="23" max="23" width="6.421875" style="5" customWidth="1"/>
    <col min="24" max="24" width="6.140625" style="5" customWidth="1"/>
    <col min="25" max="25" width="5.8515625" style="5" customWidth="1"/>
    <col min="26" max="26" width="6.8515625" style="5" customWidth="1"/>
    <col min="27" max="27" width="6.00390625" style="5" customWidth="1"/>
    <col min="28" max="28" width="7.57421875" style="5" customWidth="1"/>
    <col min="29" max="29" width="6.57421875" style="5" customWidth="1"/>
    <col min="30" max="32" width="6.140625" style="5" customWidth="1"/>
    <col min="33" max="33" width="7.57421875" style="5" customWidth="1"/>
    <col min="34" max="35" width="8.421875" style="5" customWidth="1"/>
    <col min="36" max="36" width="6.7109375" style="5" customWidth="1"/>
    <col min="37" max="16384" width="9.140625" style="5" customWidth="1"/>
  </cols>
  <sheetData>
    <row r="1" spans="1:36" s="1" customFormat="1" ht="46.5" customHeight="1">
      <c r="A1" s="83" t="s">
        <v>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19"/>
      <c r="AI1" s="19"/>
      <c r="AJ1" s="3"/>
    </row>
    <row r="2" s="1" customFormat="1" ht="4.5" customHeight="1">
      <c r="A2" s="8"/>
    </row>
    <row r="3" spans="1:36" s="1" customFormat="1" ht="55.5" customHeight="1">
      <c r="A3" s="84" t="s">
        <v>116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20"/>
      <c r="AI3" s="20"/>
      <c r="AJ3" s="2"/>
    </row>
    <row r="4" spans="1:35" s="1" customFormat="1" ht="3.75" customHeight="1">
      <c r="A4" s="8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s="1" customFormat="1" ht="23.25" customHeight="1">
      <c r="A5" s="84" t="s">
        <v>13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20"/>
      <c r="AI5" s="20"/>
    </row>
    <row r="6" s="1" customFormat="1" ht="8.25" customHeight="1">
      <c r="A6" s="8"/>
    </row>
    <row r="7" spans="1:35" s="1" customFormat="1" ht="21">
      <c r="A7" s="84" t="s">
        <v>14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20"/>
      <c r="AI7" s="20"/>
    </row>
    <row r="8" s="1" customFormat="1" ht="15.75">
      <c r="A8" s="8"/>
    </row>
    <row r="9" spans="1:36" s="4" customFormat="1" ht="18.75" customHeight="1">
      <c r="A9" s="85" t="s">
        <v>15</v>
      </c>
      <c r="B9" s="85"/>
      <c r="C9" s="85"/>
      <c r="D9" s="6"/>
      <c r="F9" s="86" t="s">
        <v>16</v>
      </c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</row>
    <row r="10" ht="16.5" thickBot="1"/>
    <row r="11" spans="2:28" ht="61.5" customHeight="1" thickBot="1">
      <c r="B11" s="81" t="s">
        <v>122</v>
      </c>
      <c r="C11" s="81"/>
      <c r="D11" s="81"/>
      <c r="E11" s="81"/>
      <c r="F11" s="81"/>
      <c r="H11" s="87" t="s">
        <v>59</v>
      </c>
      <c r="I11" s="78" t="s">
        <v>60</v>
      </c>
      <c r="J11" s="79"/>
      <c r="K11" s="78" t="s">
        <v>61</v>
      </c>
      <c r="L11" s="79"/>
      <c r="M11" s="78" t="s">
        <v>67</v>
      </c>
      <c r="N11" s="79"/>
      <c r="O11" s="78" t="s">
        <v>63</v>
      </c>
      <c r="P11" s="79"/>
      <c r="Q11" s="78" t="s">
        <v>68</v>
      </c>
      <c r="R11" s="79"/>
      <c r="S11" s="78" t="s">
        <v>69</v>
      </c>
      <c r="T11" s="79"/>
      <c r="U11" s="78" t="s">
        <v>65</v>
      </c>
      <c r="V11" s="79"/>
      <c r="W11" s="78" t="s">
        <v>70</v>
      </c>
      <c r="X11" s="79"/>
      <c r="Y11" s="78" t="s">
        <v>112</v>
      </c>
      <c r="Z11" s="80"/>
      <c r="AA11" s="78" t="s">
        <v>66</v>
      </c>
      <c r="AB11" s="79"/>
    </row>
    <row r="12" spans="1:36" ht="103.5" customHeight="1" thickBot="1">
      <c r="A12" s="10" t="s">
        <v>4</v>
      </c>
      <c r="B12" s="11" t="s">
        <v>0</v>
      </c>
      <c r="C12" s="16" t="s">
        <v>11</v>
      </c>
      <c r="D12" s="14" t="s">
        <v>10</v>
      </c>
      <c r="E12" s="14" t="s">
        <v>1</v>
      </c>
      <c r="F12" s="16" t="s">
        <v>2</v>
      </c>
      <c r="G12" s="15" t="s">
        <v>7</v>
      </c>
      <c r="H12" s="88"/>
      <c r="I12" s="56" t="s">
        <v>5</v>
      </c>
      <c r="J12" s="57" t="s">
        <v>110</v>
      </c>
      <c r="K12" s="56" t="s">
        <v>5</v>
      </c>
      <c r="L12" s="57" t="s">
        <v>110</v>
      </c>
      <c r="M12" s="56" t="s">
        <v>5</v>
      </c>
      <c r="N12" s="57" t="s">
        <v>110</v>
      </c>
      <c r="O12" s="56" t="s">
        <v>5</v>
      </c>
      <c r="P12" s="57" t="s">
        <v>110</v>
      </c>
      <c r="Q12" s="56" t="s">
        <v>5</v>
      </c>
      <c r="R12" s="57" t="s">
        <v>110</v>
      </c>
      <c r="S12" s="56" t="s">
        <v>5</v>
      </c>
      <c r="T12" s="57" t="s">
        <v>110</v>
      </c>
      <c r="U12" s="56" t="s">
        <v>5</v>
      </c>
      <c r="V12" s="57" t="s">
        <v>110</v>
      </c>
      <c r="W12" s="56" t="s">
        <v>5</v>
      </c>
      <c r="X12" s="57" t="s">
        <v>110</v>
      </c>
      <c r="Y12" s="56" t="s">
        <v>5</v>
      </c>
      <c r="Z12" s="58" t="s">
        <v>110</v>
      </c>
      <c r="AA12" s="56" t="s">
        <v>5</v>
      </c>
      <c r="AB12" s="57" t="s">
        <v>110</v>
      </c>
      <c r="AC12" s="41" t="s">
        <v>8</v>
      </c>
      <c r="AD12" s="13" t="s">
        <v>9</v>
      </c>
      <c r="AE12" s="14" t="s">
        <v>71</v>
      </c>
      <c r="AF12" s="14" t="s">
        <v>72</v>
      </c>
      <c r="AG12" s="15" t="s">
        <v>5</v>
      </c>
      <c r="AH12" s="31" t="s">
        <v>115</v>
      </c>
      <c r="AI12" s="31" t="s">
        <v>119</v>
      </c>
      <c r="AJ12" s="25" t="s">
        <v>6</v>
      </c>
    </row>
    <row r="13" spans="1:36" ht="36">
      <c r="A13" s="28" t="s">
        <v>27</v>
      </c>
      <c r="B13" s="33" t="s">
        <v>32</v>
      </c>
      <c r="C13" s="21" t="s">
        <v>35</v>
      </c>
      <c r="D13" s="21">
        <v>6</v>
      </c>
      <c r="E13" s="21">
        <v>1</v>
      </c>
      <c r="F13" s="52" t="s">
        <v>52</v>
      </c>
      <c r="G13" s="36">
        <v>0.65625</v>
      </c>
      <c r="H13" s="49">
        <v>0</v>
      </c>
      <c r="I13" s="42">
        <v>3</v>
      </c>
      <c r="J13" s="43">
        <v>0.001388888888888889</v>
      </c>
      <c r="K13" s="42">
        <v>0</v>
      </c>
      <c r="L13" s="43">
        <v>0.004861111111111111</v>
      </c>
      <c r="M13" s="42">
        <v>0</v>
      </c>
      <c r="N13" s="43">
        <v>0.001388888888888889</v>
      </c>
      <c r="O13" s="42">
        <v>3</v>
      </c>
      <c r="P13" s="43">
        <v>0.004166666666666667</v>
      </c>
      <c r="Q13" s="42">
        <v>3</v>
      </c>
      <c r="R13" s="43">
        <v>0.009722222222222222</v>
      </c>
      <c r="S13" s="42">
        <v>3</v>
      </c>
      <c r="T13" s="43">
        <v>0.013888888888888888</v>
      </c>
      <c r="U13" s="42">
        <v>1</v>
      </c>
      <c r="V13" s="43">
        <v>0.010416666666666666</v>
      </c>
      <c r="W13" s="42">
        <v>3</v>
      </c>
      <c r="X13" s="43">
        <v>0.02013888888888889</v>
      </c>
      <c r="Y13" s="42">
        <v>0</v>
      </c>
      <c r="Z13" s="38">
        <v>0.017361111111111112</v>
      </c>
      <c r="AA13" s="42">
        <v>0</v>
      </c>
      <c r="AB13" s="43">
        <v>0.010416666666666666</v>
      </c>
      <c r="AC13" s="59">
        <v>0.8569444444444444</v>
      </c>
      <c r="AD13" s="60">
        <f aca="true" t="shared" si="0" ref="AD13:AD25">AC13-G13</f>
        <v>0.2006944444444444</v>
      </c>
      <c r="AE13" s="60">
        <v>0.061111111111111116</v>
      </c>
      <c r="AF13" s="60">
        <f aca="true" t="shared" si="1" ref="AF13:AF25">AD13-AE13</f>
        <v>0.13958333333333328</v>
      </c>
      <c r="AG13" s="61">
        <f aca="true" t="shared" si="2" ref="AG13:AG25">SUM(H13:AA13)</f>
        <v>16.083333333333332</v>
      </c>
      <c r="AH13" s="62">
        <f aca="true" t="shared" si="3" ref="AH13:AH25">AG13/(D13+E13)</f>
        <v>2.2976190476190474</v>
      </c>
      <c r="AI13" s="62">
        <v>0</v>
      </c>
      <c r="AJ13" s="63">
        <v>1</v>
      </c>
    </row>
    <row r="14" spans="1:36" ht="72">
      <c r="A14" s="29" t="s">
        <v>22</v>
      </c>
      <c r="B14" s="34" t="s">
        <v>3</v>
      </c>
      <c r="C14" s="12" t="s">
        <v>98</v>
      </c>
      <c r="D14" s="12">
        <v>9</v>
      </c>
      <c r="E14" s="12">
        <v>1</v>
      </c>
      <c r="F14" s="53" t="s">
        <v>111</v>
      </c>
      <c r="G14" s="38">
        <v>0.4479166666666667</v>
      </c>
      <c r="H14" s="50">
        <v>0</v>
      </c>
      <c r="I14" s="42">
        <v>0</v>
      </c>
      <c r="J14" s="44">
        <v>0.0006944444444444445</v>
      </c>
      <c r="K14" s="42">
        <v>0</v>
      </c>
      <c r="L14" s="44">
        <v>0.005555555555555556</v>
      </c>
      <c r="M14" s="42">
        <v>0</v>
      </c>
      <c r="N14" s="43">
        <v>0.001388888888888889</v>
      </c>
      <c r="O14" s="42">
        <v>3</v>
      </c>
      <c r="P14" s="43">
        <v>0.0062499999999999995</v>
      </c>
      <c r="Q14" s="42">
        <v>3</v>
      </c>
      <c r="R14" s="43">
        <v>0.010416666666666666</v>
      </c>
      <c r="S14" s="42">
        <v>6</v>
      </c>
      <c r="T14" s="43">
        <v>0.017361111111111112</v>
      </c>
      <c r="U14" s="42">
        <v>12</v>
      </c>
      <c r="V14" s="43">
        <v>0.009722222222222222</v>
      </c>
      <c r="W14" s="42">
        <v>20</v>
      </c>
      <c r="X14" s="43">
        <v>0.020833333333333332</v>
      </c>
      <c r="Y14" s="42">
        <v>30</v>
      </c>
      <c r="Z14" s="38">
        <v>0.020833333333333332</v>
      </c>
      <c r="AA14" s="42">
        <v>0</v>
      </c>
      <c r="AB14" s="43">
        <v>0.009722222222222222</v>
      </c>
      <c r="AC14" s="64">
        <v>0.6465277777777778</v>
      </c>
      <c r="AD14" s="65">
        <f t="shared" si="0"/>
        <v>0.19861111111111113</v>
      </c>
      <c r="AE14" s="65">
        <v>0.05694444444444444</v>
      </c>
      <c r="AF14" s="65">
        <f t="shared" si="1"/>
        <v>0.1416666666666667</v>
      </c>
      <c r="AG14" s="32">
        <f t="shared" si="2"/>
        <v>74.09305555555555</v>
      </c>
      <c r="AH14" s="66">
        <f t="shared" si="3"/>
        <v>7.409305555555555</v>
      </c>
      <c r="AI14" s="66">
        <v>0</v>
      </c>
      <c r="AJ14" s="67">
        <v>2</v>
      </c>
    </row>
    <row r="15" spans="1:36" ht="57">
      <c r="A15" s="29" t="s">
        <v>21</v>
      </c>
      <c r="B15" s="34" t="s">
        <v>41</v>
      </c>
      <c r="C15" s="12" t="s">
        <v>42</v>
      </c>
      <c r="D15" s="12">
        <v>8</v>
      </c>
      <c r="E15" s="12">
        <v>1</v>
      </c>
      <c r="F15" s="54" t="s">
        <v>114</v>
      </c>
      <c r="G15" s="38">
        <v>0.4270833333333333</v>
      </c>
      <c r="H15" s="50">
        <v>0</v>
      </c>
      <c r="I15" s="42">
        <v>0</v>
      </c>
      <c r="J15" s="43">
        <v>0.002777777777777778</v>
      </c>
      <c r="K15" s="42">
        <v>0</v>
      </c>
      <c r="L15" s="43">
        <v>0.005555555555555556</v>
      </c>
      <c r="M15" s="42">
        <v>0</v>
      </c>
      <c r="N15" s="43">
        <v>0.001388888888888889</v>
      </c>
      <c r="O15" s="42">
        <v>3</v>
      </c>
      <c r="P15" s="43">
        <v>0.007638888888888889</v>
      </c>
      <c r="Q15" s="42">
        <v>6</v>
      </c>
      <c r="R15" s="43">
        <v>0.008333333333333333</v>
      </c>
      <c r="S15" s="42">
        <v>32</v>
      </c>
      <c r="T15" s="43">
        <v>0.015277777777777777</v>
      </c>
      <c r="U15" s="42">
        <v>1</v>
      </c>
      <c r="V15" s="43">
        <v>0.007638888888888889</v>
      </c>
      <c r="W15" s="42">
        <v>66</v>
      </c>
      <c r="X15" s="44" t="s">
        <v>120</v>
      </c>
      <c r="Y15" s="42">
        <v>50</v>
      </c>
      <c r="Z15" s="38">
        <v>0.020833333333333332</v>
      </c>
      <c r="AA15" s="42">
        <v>0</v>
      </c>
      <c r="AB15" s="43">
        <v>0.011805555555555555</v>
      </c>
      <c r="AC15" s="64">
        <v>0.6215277777777778</v>
      </c>
      <c r="AD15" s="65">
        <f t="shared" si="0"/>
        <v>0.19444444444444448</v>
      </c>
      <c r="AE15" s="65">
        <v>0.015972222222222224</v>
      </c>
      <c r="AF15" s="65">
        <f t="shared" si="1"/>
        <v>0.17847222222222225</v>
      </c>
      <c r="AG15" s="32">
        <f t="shared" si="2"/>
        <v>158.06944444444446</v>
      </c>
      <c r="AH15" s="66">
        <f t="shared" si="3"/>
        <v>17.563271604938272</v>
      </c>
      <c r="AI15" s="66">
        <v>0</v>
      </c>
      <c r="AJ15" s="67">
        <v>3</v>
      </c>
    </row>
    <row r="16" spans="1:36" ht="84">
      <c r="A16" s="29" t="s">
        <v>19</v>
      </c>
      <c r="B16" s="34" t="s">
        <v>38</v>
      </c>
      <c r="C16" s="12" t="s">
        <v>40</v>
      </c>
      <c r="D16" s="12">
        <v>13</v>
      </c>
      <c r="E16" s="12">
        <v>1</v>
      </c>
      <c r="F16" s="53" t="s">
        <v>55</v>
      </c>
      <c r="G16" s="38">
        <v>0.3854166666666667</v>
      </c>
      <c r="H16" s="50">
        <v>1</v>
      </c>
      <c r="I16" s="42">
        <v>9</v>
      </c>
      <c r="J16" s="43">
        <v>0.002777777777777778</v>
      </c>
      <c r="K16" s="42">
        <v>5</v>
      </c>
      <c r="L16" s="43">
        <v>0.005555555555555556</v>
      </c>
      <c r="M16" s="42">
        <v>0</v>
      </c>
      <c r="N16" s="43">
        <v>0.001388888888888889</v>
      </c>
      <c r="O16" s="42">
        <v>2</v>
      </c>
      <c r="P16" s="43">
        <v>0.009722222222222222</v>
      </c>
      <c r="Q16" s="42">
        <v>0</v>
      </c>
      <c r="R16" s="43">
        <v>0.006944444444444444</v>
      </c>
      <c r="S16" s="42">
        <v>5</v>
      </c>
      <c r="T16" s="43">
        <v>0.018055555555555557</v>
      </c>
      <c r="U16" s="42">
        <v>2</v>
      </c>
      <c r="V16" s="43">
        <v>0.009027777777777779</v>
      </c>
      <c r="W16" s="42">
        <v>116</v>
      </c>
      <c r="X16" s="44" t="s">
        <v>120</v>
      </c>
      <c r="Y16" s="42">
        <v>210</v>
      </c>
      <c r="Z16" s="37" t="s">
        <v>120</v>
      </c>
      <c r="AA16" s="42">
        <v>0</v>
      </c>
      <c r="AB16" s="44">
        <v>0.016666666666666666</v>
      </c>
      <c r="AC16" s="64">
        <v>0.5722222222222222</v>
      </c>
      <c r="AD16" s="65">
        <f t="shared" si="0"/>
        <v>0.1868055555555555</v>
      </c>
      <c r="AE16" s="65"/>
      <c r="AF16" s="65">
        <f t="shared" si="1"/>
        <v>0.1868055555555555</v>
      </c>
      <c r="AG16" s="32">
        <f t="shared" si="2"/>
        <v>350.05347222222224</v>
      </c>
      <c r="AH16" s="66">
        <f t="shared" si="3"/>
        <v>25.003819444444446</v>
      </c>
      <c r="AI16" s="66">
        <v>0</v>
      </c>
      <c r="AJ16" s="67">
        <v>4</v>
      </c>
    </row>
    <row r="17" spans="1:36" ht="60">
      <c r="A17" s="29" t="s">
        <v>29</v>
      </c>
      <c r="B17" s="34" t="s">
        <v>36</v>
      </c>
      <c r="C17" s="12" t="s">
        <v>37</v>
      </c>
      <c r="D17" s="12">
        <v>9</v>
      </c>
      <c r="E17" s="12">
        <v>1</v>
      </c>
      <c r="F17" s="53" t="s">
        <v>53</v>
      </c>
      <c r="G17" s="38">
        <v>0.6145833333333334</v>
      </c>
      <c r="H17" s="50">
        <v>0</v>
      </c>
      <c r="I17" s="42">
        <v>6</v>
      </c>
      <c r="J17" s="43">
        <v>0.0020833333333333333</v>
      </c>
      <c r="K17" s="42">
        <v>0</v>
      </c>
      <c r="L17" s="43">
        <v>0.005555555555555556</v>
      </c>
      <c r="M17" s="42">
        <v>0</v>
      </c>
      <c r="N17" s="43">
        <v>0.0006944444444444445</v>
      </c>
      <c r="O17" s="42">
        <v>26</v>
      </c>
      <c r="P17" s="44" t="s">
        <v>120</v>
      </c>
      <c r="Q17" s="42">
        <v>3</v>
      </c>
      <c r="R17" s="43">
        <v>0.009722222222222222</v>
      </c>
      <c r="S17" s="42">
        <v>4</v>
      </c>
      <c r="T17" s="43">
        <v>0.013888888888888888</v>
      </c>
      <c r="U17" s="42">
        <v>4</v>
      </c>
      <c r="V17" s="43">
        <v>0.009027777777777779</v>
      </c>
      <c r="W17" s="42">
        <v>26</v>
      </c>
      <c r="X17" s="44" t="s">
        <v>120</v>
      </c>
      <c r="Y17" s="42">
        <v>208</v>
      </c>
      <c r="Z17" s="37" t="s">
        <v>120</v>
      </c>
      <c r="AA17" s="42">
        <v>21</v>
      </c>
      <c r="AB17" s="43">
        <v>0.013194444444444444</v>
      </c>
      <c r="AC17" s="64">
        <v>0.845138888888889</v>
      </c>
      <c r="AD17" s="65">
        <f t="shared" si="0"/>
        <v>0.23055555555555562</v>
      </c>
      <c r="AE17" s="65">
        <v>0.06180555555555556</v>
      </c>
      <c r="AF17" s="65">
        <f t="shared" si="1"/>
        <v>0.16875000000000007</v>
      </c>
      <c r="AG17" s="32">
        <f t="shared" si="2"/>
        <v>298.0409722222222</v>
      </c>
      <c r="AH17" s="66">
        <f t="shared" si="3"/>
        <v>29.804097222222218</v>
      </c>
      <c r="AI17" s="66">
        <v>0</v>
      </c>
      <c r="AJ17" s="67">
        <v>5</v>
      </c>
    </row>
    <row r="18" spans="1:36" ht="72">
      <c r="A18" s="29" t="s">
        <v>25</v>
      </c>
      <c r="B18" s="34" t="s">
        <v>3</v>
      </c>
      <c r="C18" s="12" t="s">
        <v>48</v>
      </c>
      <c r="D18" s="12">
        <v>12</v>
      </c>
      <c r="E18" s="12">
        <v>1</v>
      </c>
      <c r="F18" s="53" t="s">
        <v>58</v>
      </c>
      <c r="G18" s="38">
        <v>0.53125</v>
      </c>
      <c r="H18" s="50">
        <v>10</v>
      </c>
      <c r="I18" s="42">
        <v>3</v>
      </c>
      <c r="J18" s="43">
        <v>0.0020833333333333333</v>
      </c>
      <c r="K18" s="42">
        <v>0</v>
      </c>
      <c r="L18" s="43">
        <v>0.005555555555555556</v>
      </c>
      <c r="M18" s="42">
        <v>0</v>
      </c>
      <c r="N18" s="43">
        <v>0.001388888888888889</v>
      </c>
      <c r="O18" s="42">
        <v>16</v>
      </c>
      <c r="P18" s="43">
        <v>0.009027777777777779</v>
      </c>
      <c r="Q18" s="42">
        <v>6</v>
      </c>
      <c r="R18" s="43">
        <v>0.005555555555555556</v>
      </c>
      <c r="S18" s="42">
        <v>3</v>
      </c>
      <c r="T18" s="43">
        <v>0.015972222222222224</v>
      </c>
      <c r="U18" s="42">
        <v>3</v>
      </c>
      <c r="V18" s="43">
        <v>0.008333333333333333</v>
      </c>
      <c r="W18" s="42">
        <v>121</v>
      </c>
      <c r="X18" s="44" t="s">
        <v>120</v>
      </c>
      <c r="Y18" s="42">
        <v>215</v>
      </c>
      <c r="Z18" s="37" t="s">
        <v>120</v>
      </c>
      <c r="AA18" s="42">
        <v>33</v>
      </c>
      <c r="AB18" s="44" t="s">
        <v>120</v>
      </c>
      <c r="AC18" s="64">
        <v>0.7708333333333334</v>
      </c>
      <c r="AD18" s="65">
        <f t="shared" si="0"/>
        <v>0.23958333333333337</v>
      </c>
      <c r="AE18" s="65">
        <v>0.019444444444444445</v>
      </c>
      <c r="AF18" s="65">
        <f t="shared" si="1"/>
        <v>0.22013888888888894</v>
      </c>
      <c r="AG18" s="32">
        <f t="shared" si="2"/>
        <v>410.04791666666665</v>
      </c>
      <c r="AH18" s="66">
        <f t="shared" si="3"/>
        <v>31.542147435897434</v>
      </c>
      <c r="AI18" s="66">
        <v>0</v>
      </c>
      <c r="AJ18" s="67">
        <v>6</v>
      </c>
    </row>
    <row r="19" spans="1:36" ht="60">
      <c r="A19" s="29" t="s">
        <v>26</v>
      </c>
      <c r="B19" s="34" t="s">
        <v>38</v>
      </c>
      <c r="C19" s="12" t="s">
        <v>39</v>
      </c>
      <c r="D19" s="12">
        <v>8</v>
      </c>
      <c r="E19" s="12">
        <v>1</v>
      </c>
      <c r="F19" s="53" t="s">
        <v>54</v>
      </c>
      <c r="G19" s="38">
        <v>0.5416666666666666</v>
      </c>
      <c r="H19" s="50">
        <v>2</v>
      </c>
      <c r="I19" s="42">
        <v>12</v>
      </c>
      <c r="J19" s="43">
        <v>0.002777777777777778</v>
      </c>
      <c r="K19" s="42">
        <v>0</v>
      </c>
      <c r="L19" s="43">
        <v>0.004861111111111111</v>
      </c>
      <c r="M19" s="42">
        <v>0</v>
      </c>
      <c r="N19" s="43">
        <v>0.001388888888888889</v>
      </c>
      <c r="O19" s="42">
        <v>29</v>
      </c>
      <c r="P19" s="44" t="s">
        <v>120</v>
      </c>
      <c r="Q19" s="42">
        <v>6</v>
      </c>
      <c r="R19" s="43">
        <v>0.009722222222222222</v>
      </c>
      <c r="S19" s="42">
        <v>10</v>
      </c>
      <c r="T19" s="43">
        <v>0.013194444444444444</v>
      </c>
      <c r="U19" s="42">
        <v>1</v>
      </c>
      <c r="V19" s="43">
        <v>0.007638888888888889</v>
      </c>
      <c r="W19" s="42">
        <v>73</v>
      </c>
      <c r="X19" s="44" t="s">
        <v>120</v>
      </c>
      <c r="Y19" s="42">
        <v>156</v>
      </c>
      <c r="Z19" s="37" t="s">
        <v>120</v>
      </c>
      <c r="AA19" s="47">
        <v>0</v>
      </c>
      <c r="AB19" s="43">
        <v>0.015277777777777777</v>
      </c>
      <c r="AC19" s="64">
        <v>0.7881944444444445</v>
      </c>
      <c r="AD19" s="65">
        <f t="shared" si="0"/>
        <v>0.2465277777777779</v>
      </c>
      <c r="AE19" s="65">
        <v>0.07291666666666667</v>
      </c>
      <c r="AF19" s="65">
        <f t="shared" si="1"/>
        <v>0.17361111111111122</v>
      </c>
      <c r="AG19" s="32">
        <f t="shared" si="2"/>
        <v>289.0395833333333</v>
      </c>
      <c r="AH19" s="66">
        <f t="shared" si="3"/>
        <v>32.115509259259255</v>
      </c>
      <c r="AI19" s="66">
        <v>0</v>
      </c>
      <c r="AJ19" s="67">
        <v>7</v>
      </c>
    </row>
    <row r="20" spans="1:36" ht="48">
      <c r="A20" s="29" t="s">
        <v>28</v>
      </c>
      <c r="B20" s="34" t="s">
        <v>3</v>
      </c>
      <c r="C20" s="12" t="s">
        <v>47</v>
      </c>
      <c r="D20" s="12">
        <v>9</v>
      </c>
      <c r="E20" s="12">
        <v>1</v>
      </c>
      <c r="F20" s="53" t="s">
        <v>57</v>
      </c>
      <c r="G20" s="38">
        <v>0.5729166666666666</v>
      </c>
      <c r="H20" s="50">
        <v>1</v>
      </c>
      <c r="I20" s="42">
        <v>0</v>
      </c>
      <c r="J20" s="44">
        <v>0.002777777777777778</v>
      </c>
      <c r="K20" s="42">
        <v>0</v>
      </c>
      <c r="L20" s="43">
        <v>0.002777777777777778</v>
      </c>
      <c r="M20" s="42">
        <v>0</v>
      </c>
      <c r="N20" s="43">
        <v>0.0006944444444444445</v>
      </c>
      <c r="O20" s="42">
        <v>36</v>
      </c>
      <c r="P20" s="44" t="s">
        <v>120</v>
      </c>
      <c r="Q20" s="42">
        <v>9</v>
      </c>
      <c r="R20" s="44" t="s">
        <v>120</v>
      </c>
      <c r="S20" s="42">
        <v>70</v>
      </c>
      <c r="T20" s="44" t="s">
        <v>120</v>
      </c>
      <c r="U20" s="42">
        <v>4</v>
      </c>
      <c r="V20" s="43">
        <v>0.010416666666666666</v>
      </c>
      <c r="W20" s="42">
        <v>113</v>
      </c>
      <c r="X20" s="44" t="s">
        <v>120</v>
      </c>
      <c r="Y20" s="42">
        <v>149</v>
      </c>
      <c r="Z20" s="37" t="s">
        <v>120</v>
      </c>
      <c r="AA20" s="42">
        <v>50</v>
      </c>
      <c r="AB20" s="44" t="s">
        <v>120</v>
      </c>
      <c r="AC20" s="64">
        <v>0.8291666666666666</v>
      </c>
      <c r="AD20" s="65">
        <f t="shared" si="0"/>
        <v>0.25625</v>
      </c>
      <c r="AE20" s="65">
        <v>0.05555555555555555</v>
      </c>
      <c r="AF20" s="65">
        <f t="shared" si="1"/>
        <v>0.20069444444444443</v>
      </c>
      <c r="AG20" s="32">
        <f t="shared" si="2"/>
        <v>432.01666666666665</v>
      </c>
      <c r="AH20" s="66">
        <f t="shared" si="3"/>
        <v>43.20166666666667</v>
      </c>
      <c r="AI20" s="66">
        <v>0</v>
      </c>
      <c r="AJ20" s="67">
        <v>8</v>
      </c>
    </row>
    <row r="21" spans="1:36" ht="60">
      <c r="A21" s="29" t="s">
        <v>23</v>
      </c>
      <c r="B21" s="34" t="s">
        <v>45</v>
      </c>
      <c r="C21" s="12" t="s">
        <v>46</v>
      </c>
      <c r="D21" s="12">
        <v>8</v>
      </c>
      <c r="E21" s="12">
        <v>1</v>
      </c>
      <c r="F21" s="53" t="s">
        <v>118</v>
      </c>
      <c r="G21" s="38">
        <v>0.46875</v>
      </c>
      <c r="H21" s="50">
        <v>0</v>
      </c>
      <c r="I21" s="42">
        <v>0</v>
      </c>
      <c r="J21" s="43">
        <v>0.001388888888888889</v>
      </c>
      <c r="K21" s="42">
        <v>13</v>
      </c>
      <c r="L21" s="43">
        <v>0.005555555555555556</v>
      </c>
      <c r="M21" s="42">
        <v>0</v>
      </c>
      <c r="N21" s="43">
        <v>0.001388888888888889</v>
      </c>
      <c r="O21" s="42">
        <v>46</v>
      </c>
      <c r="P21" s="44" t="s">
        <v>120</v>
      </c>
      <c r="Q21" s="42">
        <v>6</v>
      </c>
      <c r="R21" s="43">
        <v>0.009722222222222222</v>
      </c>
      <c r="S21" s="42">
        <v>146</v>
      </c>
      <c r="T21" s="44" t="s">
        <v>120</v>
      </c>
      <c r="U21" s="42">
        <v>2</v>
      </c>
      <c r="V21" s="43">
        <v>0.009027777777777779</v>
      </c>
      <c r="W21" s="42">
        <v>71</v>
      </c>
      <c r="X21" s="44" t="s">
        <v>120</v>
      </c>
      <c r="Y21" s="42">
        <v>167</v>
      </c>
      <c r="Z21" s="37" t="s">
        <v>120</v>
      </c>
      <c r="AA21" s="42">
        <v>0</v>
      </c>
      <c r="AB21" s="44">
        <v>0.015972222222222224</v>
      </c>
      <c r="AC21" s="64">
        <v>0.686111111111111</v>
      </c>
      <c r="AD21" s="65">
        <f t="shared" si="0"/>
        <v>0.217361111111111</v>
      </c>
      <c r="AE21" s="65"/>
      <c r="AF21" s="65">
        <f t="shared" si="1"/>
        <v>0.217361111111111</v>
      </c>
      <c r="AG21" s="32">
        <f t="shared" si="2"/>
        <v>451.02708333333334</v>
      </c>
      <c r="AH21" s="66">
        <f t="shared" si="3"/>
        <v>50.11412037037037</v>
      </c>
      <c r="AI21" s="66">
        <v>0</v>
      </c>
      <c r="AJ21" s="67">
        <v>9</v>
      </c>
    </row>
    <row r="22" spans="1:36" ht="60">
      <c r="A22" s="29" t="s">
        <v>31</v>
      </c>
      <c r="B22" s="34" t="s">
        <v>43</v>
      </c>
      <c r="C22" s="12" t="s">
        <v>44</v>
      </c>
      <c r="D22" s="12">
        <v>9</v>
      </c>
      <c r="E22" s="12">
        <v>1</v>
      </c>
      <c r="F22" s="53" t="s">
        <v>56</v>
      </c>
      <c r="G22" s="38">
        <v>0.4895833333333333</v>
      </c>
      <c r="H22" s="50">
        <v>1</v>
      </c>
      <c r="I22" s="42">
        <v>3</v>
      </c>
      <c r="J22" s="43">
        <v>0.001388888888888889</v>
      </c>
      <c r="K22" s="42">
        <v>0</v>
      </c>
      <c r="L22" s="43">
        <v>0.005555555555555556</v>
      </c>
      <c r="M22" s="42">
        <v>0</v>
      </c>
      <c r="N22" s="43">
        <v>0.0006944444444444445</v>
      </c>
      <c r="O22" s="47">
        <v>83</v>
      </c>
      <c r="P22" s="44" t="s">
        <v>120</v>
      </c>
      <c r="Q22" s="42">
        <v>6</v>
      </c>
      <c r="R22" s="43">
        <v>0.010416666666666666</v>
      </c>
      <c r="S22" s="42">
        <v>211</v>
      </c>
      <c r="T22" s="44" t="s">
        <v>120</v>
      </c>
      <c r="U22" s="42">
        <v>7</v>
      </c>
      <c r="V22" s="43">
        <v>0.008333333333333333</v>
      </c>
      <c r="W22" s="42">
        <v>113</v>
      </c>
      <c r="X22" s="44" t="s">
        <v>120</v>
      </c>
      <c r="Y22" s="42">
        <v>170</v>
      </c>
      <c r="Z22" s="37" t="s">
        <v>120</v>
      </c>
      <c r="AA22" s="42">
        <v>87</v>
      </c>
      <c r="AB22" s="44" t="s">
        <v>120</v>
      </c>
      <c r="AC22" s="64">
        <v>0.7194444444444444</v>
      </c>
      <c r="AD22" s="65">
        <f t="shared" si="0"/>
        <v>0.22986111111111113</v>
      </c>
      <c r="AE22" s="65">
        <v>0.027777777777777776</v>
      </c>
      <c r="AF22" s="65">
        <f t="shared" si="1"/>
        <v>0.20208333333333334</v>
      </c>
      <c r="AG22" s="32">
        <f t="shared" si="2"/>
        <v>681.026388888889</v>
      </c>
      <c r="AH22" s="66">
        <f t="shared" si="3"/>
        <v>68.10263888888889</v>
      </c>
      <c r="AI22" s="66">
        <v>0</v>
      </c>
      <c r="AJ22" s="67">
        <v>10</v>
      </c>
    </row>
    <row r="23" spans="1:36" ht="72">
      <c r="A23" s="29" t="s">
        <v>30</v>
      </c>
      <c r="B23" s="34" t="s">
        <v>32</v>
      </c>
      <c r="C23" s="12" t="s">
        <v>34</v>
      </c>
      <c r="D23" s="12">
        <v>11</v>
      </c>
      <c r="E23" s="12">
        <v>1</v>
      </c>
      <c r="F23" s="53" t="s">
        <v>51</v>
      </c>
      <c r="G23" s="38">
        <v>0.6354166666666666</v>
      </c>
      <c r="H23" s="50">
        <v>0</v>
      </c>
      <c r="I23" s="42">
        <v>9</v>
      </c>
      <c r="J23" s="43">
        <v>0.002777777777777778</v>
      </c>
      <c r="K23" s="42">
        <v>5</v>
      </c>
      <c r="L23" s="43">
        <v>0.005555555555555556</v>
      </c>
      <c r="M23" s="42">
        <v>0</v>
      </c>
      <c r="N23" s="43">
        <v>0.001388888888888889</v>
      </c>
      <c r="O23" s="42">
        <v>25</v>
      </c>
      <c r="P23" s="43">
        <v>0.009027777777777779</v>
      </c>
      <c r="Q23" s="42">
        <v>3</v>
      </c>
      <c r="R23" s="44" t="s">
        <v>120</v>
      </c>
      <c r="S23" s="42">
        <v>39</v>
      </c>
      <c r="T23" s="44" t="s">
        <v>120</v>
      </c>
      <c r="U23" s="42">
        <v>32</v>
      </c>
      <c r="V23" s="43">
        <v>0.010416666666666666</v>
      </c>
      <c r="W23" s="42">
        <v>75</v>
      </c>
      <c r="X23" s="44" t="s">
        <v>120</v>
      </c>
      <c r="Y23" s="47">
        <v>265</v>
      </c>
      <c r="Z23" s="40" t="s">
        <v>120</v>
      </c>
      <c r="AA23" s="73" t="s">
        <v>121</v>
      </c>
      <c r="AB23" s="74"/>
      <c r="AC23" s="64">
        <v>0.8708333333333332</v>
      </c>
      <c r="AD23" s="65">
        <f t="shared" si="0"/>
        <v>0.2354166666666666</v>
      </c>
      <c r="AE23" s="65">
        <v>0.05416666666666667</v>
      </c>
      <c r="AF23" s="65">
        <f t="shared" si="1"/>
        <v>0.18124999999999994</v>
      </c>
      <c r="AG23" s="32">
        <f t="shared" si="2"/>
        <v>453.0291666666667</v>
      </c>
      <c r="AH23" s="66">
        <f t="shared" si="3"/>
        <v>37.752430555555556</v>
      </c>
      <c r="AI23" s="66">
        <v>1</v>
      </c>
      <c r="AJ23" s="67">
        <v>11</v>
      </c>
    </row>
    <row r="24" spans="1:36" ht="48">
      <c r="A24" s="29" t="s">
        <v>20</v>
      </c>
      <c r="B24" s="34" t="s">
        <v>32</v>
      </c>
      <c r="C24" s="12" t="s">
        <v>33</v>
      </c>
      <c r="D24" s="12">
        <v>8</v>
      </c>
      <c r="E24" s="12">
        <v>1</v>
      </c>
      <c r="F24" s="53" t="s">
        <v>50</v>
      </c>
      <c r="G24" s="38">
        <v>0.40625</v>
      </c>
      <c r="H24" s="50">
        <v>1</v>
      </c>
      <c r="I24" s="42">
        <v>3</v>
      </c>
      <c r="J24" s="43">
        <v>0.002777777777777778</v>
      </c>
      <c r="K24" s="42">
        <v>0</v>
      </c>
      <c r="L24" s="43">
        <v>0.005555555555555556</v>
      </c>
      <c r="M24" s="42">
        <v>0</v>
      </c>
      <c r="N24" s="43">
        <v>0.001388888888888889</v>
      </c>
      <c r="O24" s="42">
        <v>14</v>
      </c>
      <c r="P24" s="44" t="s">
        <v>120</v>
      </c>
      <c r="Q24" s="42">
        <v>3</v>
      </c>
      <c r="R24" s="43">
        <v>0.009722222222222222</v>
      </c>
      <c r="S24" s="42">
        <v>167</v>
      </c>
      <c r="T24" s="44" t="s">
        <v>120</v>
      </c>
      <c r="U24" s="42">
        <v>32</v>
      </c>
      <c r="V24" s="43">
        <v>0.009722222222222222</v>
      </c>
      <c r="W24" s="42">
        <v>120</v>
      </c>
      <c r="X24" s="44" t="s">
        <v>120</v>
      </c>
      <c r="Y24" s="47">
        <v>140</v>
      </c>
      <c r="Z24" s="40" t="s">
        <v>120</v>
      </c>
      <c r="AA24" s="73" t="s">
        <v>121</v>
      </c>
      <c r="AB24" s="74"/>
      <c r="AC24" s="64">
        <v>0.5847222222222223</v>
      </c>
      <c r="AD24" s="65">
        <f t="shared" si="0"/>
        <v>0.17847222222222225</v>
      </c>
      <c r="AE24" s="65"/>
      <c r="AF24" s="65">
        <f t="shared" si="1"/>
        <v>0.17847222222222225</v>
      </c>
      <c r="AG24" s="32">
        <f t="shared" si="2"/>
        <v>480.0291666666667</v>
      </c>
      <c r="AH24" s="66">
        <f t="shared" si="3"/>
        <v>53.33657407407408</v>
      </c>
      <c r="AI24" s="66">
        <v>1</v>
      </c>
      <c r="AJ24" s="67">
        <v>12</v>
      </c>
    </row>
    <row r="25" spans="1:36" ht="48.75" thickBot="1">
      <c r="A25" s="30" t="s">
        <v>24</v>
      </c>
      <c r="B25" s="35" t="s">
        <v>3</v>
      </c>
      <c r="C25" s="22" t="s">
        <v>49</v>
      </c>
      <c r="D25" s="22">
        <v>8</v>
      </c>
      <c r="E25" s="22">
        <v>1</v>
      </c>
      <c r="F25" s="55" t="s">
        <v>109</v>
      </c>
      <c r="G25" s="39">
        <v>0.5104166666666666</v>
      </c>
      <c r="H25" s="51">
        <v>0</v>
      </c>
      <c r="I25" s="45">
        <v>0</v>
      </c>
      <c r="J25" s="46">
        <v>0.001388888888888889</v>
      </c>
      <c r="K25" s="45">
        <v>0</v>
      </c>
      <c r="L25" s="46">
        <v>0.005555555555555556</v>
      </c>
      <c r="M25" s="45">
        <v>0</v>
      </c>
      <c r="N25" s="46">
        <v>0.0006944444444444445</v>
      </c>
      <c r="O25" s="45">
        <v>41</v>
      </c>
      <c r="P25" s="48" t="s">
        <v>120</v>
      </c>
      <c r="Q25" s="45">
        <v>3</v>
      </c>
      <c r="R25" s="46">
        <v>0.008333333333333333</v>
      </c>
      <c r="S25" s="45">
        <v>53</v>
      </c>
      <c r="T25" s="48" t="s">
        <v>120</v>
      </c>
      <c r="U25" s="45">
        <v>4</v>
      </c>
      <c r="V25" s="46">
        <v>0.009027777777777779</v>
      </c>
      <c r="W25" s="45">
        <v>103</v>
      </c>
      <c r="X25" s="48" t="s">
        <v>120</v>
      </c>
      <c r="Y25" s="75" t="s">
        <v>121</v>
      </c>
      <c r="Z25" s="76"/>
      <c r="AA25" s="75" t="s">
        <v>121</v>
      </c>
      <c r="AB25" s="77"/>
      <c r="AC25" s="68">
        <v>0.6798611111111111</v>
      </c>
      <c r="AD25" s="69">
        <f t="shared" si="0"/>
        <v>0.1694444444444445</v>
      </c>
      <c r="AE25" s="69"/>
      <c r="AF25" s="69">
        <f t="shared" si="1"/>
        <v>0.1694444444444445</v>
      </c>
      <c r="AG25" s="70">
        <f t="shared" si="2"/>
        <v>204.02499999999998</v>
      </c>
      <c r="AH25" s="71">
        <f t="shared" si="3"/>
        <v>22.66944444444444</v>
      </c>
      <c r="AI25" s="71">
        <v>2</v>
      </c>
      <c r="AJ25" s="72">
        <v>13</v>
      </c>
    </row>
    <row r="26" spans="8:28" ht="15.75"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2:28" ht="15.75">
      <c r="B27" s="82" t="s">
        <v>17</v>
      </c>
      <c r="C27" s="82"/>
      <c r="D27" s="82"/>
      <c r="E27" s="82"/>
      <c r="F27" s="82"/>
      <c r="G27" s="82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8" spans="8:28" ht="15.75"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</row>
    <row r="29" spans="2:7" ht="15.75">
      <c r="B29" s="82" t="s">
        <v>18</v>
      </c>
      <c r="C29" s="82"/>
      <c r="D29" s="82"/>
      <c r="E29" s="82"/>
      <c r="F29" s="82"/>
      <c r="G29" s="82"/>
    </row>
    <row r="33" ht="15.75">
      <c r="N33" s="17"/>
    </row>
  </sheetData>
  <sheetProtection/>
  <mergeCells count="20">
    <mergeCell ref="B27:G27"/>
    <mergeCell ref="B29:G29"/>
    <mergeCell ref="A1:AG1"/>
    <mergeCell ref="A3:AG3"/>
    <mergeCell ref="A5:AG5"/>
    <mergeCell ref="A7:AG7"/>
    <mergeCell ref="A9:C9"/>
    <mergeCell ref="F9:AJ9"/>
    <mergeCell ref="H11:H12"/>
    <mergeCell ref="I11:J11"/>
    <mergeCell ref="W11:X11"/>
    <mergeCell ref="Y11:Z11"/>
    <mergeCell ref="AA11:AB11"/>
    <mergeCell ref="B11:F11"/>
    <mergeCell ref="K11:L11"/>
    <mergeCell ref="M11:N11"/>
    <mergeCell ref="O11:P11"/>
    <mergeCell ref="Q11:R11"/>
    <mergeCell ref="S11:T11"/>
    <mergeCell ref="U11:V11"/>
  </mergeCells>
  <printOptions/>
  <pageMargins left="0.75" right="0.75" top="1" bottom="1" header="0.5" footer="0.5"/>
  <pageSetup orientation="portrait" paperSize="9"/>
  <ignoredErrors>
    <ignoredError sqref="AG13:AG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8"/>
  <sheetViews>
    <sheetView tabSelected="1" zoomScale="70" zoomScaleNormal="70" zoomScalePageLayoutView="0" workbookViewId="0" topLeftCell="A1">
      <selection activeCell="I13" sqref="I13"/>
    </sheetView>
  </sheetViews>
  <sheetFormatPr defaultColWidth="9.140625" defaultRowHeight="15"/>
  <cols>
    <col min="1" max="1" width="5.7109375" style="9" customWidth="1"/>
    <col min="2" max="2" width="21.421875" style="5" customWidth="1"/>
    <col min="3" max="3" width="20.8515625" style="5" customWidth="1"/>
    <col min="4" max="5" width="3.7109375" style="5" customWidth="1"/>
    <col min="6" max="6" width="29.140625" style="5" customWidth="1"/>
    <col min="7" max="7" width="6.421875" style="5" customWidth="1"/>
    <col min="8" max="8" width="5.00390625" style="5" customWidth="1"/>
    <col min="9" max="9" width="5.140625" style="5" customWidth="1"/>
    <col min="10" max="10" width="6.00390625" style="5" customWidth="1"/>
    <col min="11" max="11" width="5.00390625" style="5" customWidth="1"/>
    <col min="12" max="12" width="6.28125" style="5" customWidth="1"/>
    <col min="13" max="13" width="6.140625" style="5" customWidth="1"/>
    <col min="14" max="15" width="6.7109375" style="5" customWidth="1"/>
    <col min="16" max="16" width="8.00390625" style="5" customWidth="1"/>
    <col min="17" max="17" width="4.8515625" style="5" customWidth="1"/>
    <col min="18" max="18" width="7.57421875" style="5" customWidth="1"/>
    <col min="19" max="19" width="4.8515625" style="5" customWidth="1"/>
    <col min="20" max="20" width="6.28125" style="5" customWidth="1"/>
    <col min="21" max="21" width="5.7109375" style="5" customWidth="1"/>
    <col min="22" max="22" width="8.7109375" style="5" customWidth="1"/>
    <col min="23" max="23" width="7.8515625" style="5" customWidth="1"/>
    <col min="24" max="24" width="8.28125" style="5" customWidth="1"/>
    <col min="25" max="25" width="6.57421875" style="5" customWidth="1"/>
    <col min="26" max="28" width="6.140625" style="5" customWidth="1"/>
    <col min="29" max="29" width="7.421875" style="5" customWidth="1"/>
    <col min="30" max="31" width="8.421875" style="5" customWidth="1"/>
    <col min="32" max="32" width="8.28125" style="5" customWidth="1"/>
    <col min="33" max="16384" width="9.140625" style="5" customWidth="1"/>
  </cols>
  <sheetData>
    <row r="1" spans="1:32" s="1" customFormat="1" ht="46.5" customHeight="1">
      <c r="A1" s="84" t="s">
        <v>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</row>
    <row r="2" spans="1:32" s="1" customFormat="1" ht="4.5" customHeight="1">
      <c r="A2" s="7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</row>
    <row r="3" spans="1:34" s="1" customFormat="1" ht="55.5" customHeight="1">
      <c r="A3" s="84" t="s">
        <v>116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9"/>
      <c r="AH3" s="89"/>
    </row>
    <row r="4" spans="1:32" s="1" customFormat="1" ht="3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109"/>
    </row>
    <row r="5" spans="1:32" s="1" customFormat="1" ht="23.25" customHeight="1">
      <c r="A5" s="84" t="s">
        <v>123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</row>
    <row r="6" spans="1:32" s="1" customFormat="1" ht="8.25" customHeight="1">
      <c r="A6" s="7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</row>
    <row r="7" spans="1:32" s="1" customFormat="1" ht="21" customHeight="1">
      <c r="A7" s="84" t="s">
        <v>73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</row>
    <row r="8" spans="1:32" s="1" customFormat="1" ht="21">
      <c r="A8" s="7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</row>
    <row r="9" spans="1:32" s="4" customFormat="1" ht="18.75" customHeight="1">
      <c r="A9" s="91" t="s">
        <v>15</v>
      </c>
      <c r="B9" s="91"/>
      <c r="C9" s="91"/>
      <c r="D9" s="92"/>
      <c r="E9" s="20"/>
      <c r="F9" s="93" t="s">
        <v>16</v>
      </c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</row>
    <row r="10" spans="1:32" s="4" customFormat="1" ht="18.75" customHeight="1" thickBot="1">
      <c r="A10" s="26"/>
      <c r="B10" s="26"/>
      <c r="C10" s="26"/>
      <c r="D10" s="6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</row>
    <row r="11" spans="1:32" ht="55.5" customHeight="1" thickBot="1">
      <c r="A11" s="95" t="s">
        <v>4</v>
      </c>
      <c r="B11" s="96" t="s">
        <v>0</v>
      </c>
      <c r="C11" s="96" t="s">
        <v>11</v>
      </c>
      <c r="D11" s="97" t="s">
        <v>10</v>
      </c>
      <c r="E11" s="97" t="s">
        <v>1</v>
      </c>
      <c r="F11" s="96" t="s">
        <v>2</v>
      </c>
      <c r="G11" s="97" t="s">
        <v>7</v>
      </c>
      <c r="H11" s="97" t="s">
        <v>59</v>
      </c>
      <c r="I11" s="98" t="s">
        <v>60</v>
      </c>
      <c r="J11" s="99"/>
      <c r="K11" s="98" t="s">
        <v>61</v>
      </c>
      <c r="L11" s="99"/>
      <c r="M11" s="98" t="s">
        <v>62</v>
      </c>
      <c r="N11" s="99"/>
      <c r="O11" s="98" t="s">
        <v>63</v>
      </c>
      <c r="P11" s="99"/>
      <c r="Q11" s="98" t="s">
        <v>64</v>
      </c>
      <c r="R11" s="99"/>
      <c r="S11" s="98" t="s">
        <v>65</v>
      </c>
      <c r="T11" s="99"/>
      <c r="U11" s="98" t="s">
        <v>66</v>
      </c>
      <c r="V11" s="99"/>
      <c r="W11" s="98" t="s">
        <v>101</v>
      </c>
      <c r="X11" s="99"/>
      <c r="Y11" s="97" t="s">
        <v>8</v>
      </c>
      <c r="Z11" s="97" t="s">
        <v>9</v>
      </c>
      <c r="AA11" s="97" t="s">
        <v>71</v>
      </c>
      <c r="AB11" s="97" t="s">
        <v>72</v>
      </c>
      <c r="AC11" s="97" t="s">
        <v>12</v>
      </c>
      <c r="AD11" s="97" t="s">
        <v>5</v>
      </c>
      <c r="AE11" s="97" t="s">
        <v>115</v>
      </c>
      <c r="AF11" s="96" t="s">
        <v>6</v>
      </c>
    </row>
    <row r="12" spans="1:32" ht="100.5" customHeight="1" thickBot="1">
      <c r="A12" s="100"/>
      <c r="B12" s="101"/>
      <c r="C12" s="101"/>
      <c r="D12" s="102"/>
      <c r="E12" s="102"/>
      <c r="F12" s="101"/>
      <c r="G12" s="102"/>
      <c r="H12" s="102"/>
      <c r="I12" s="103" t="s">
        <v>5</v>
      </c>
      <c r="J12" s="104" t="s">
        <v>110</v>
      </c>
      <c r="K12" s="103" t="s">
        <v>5</v>
      </c>
      <c r="L12" s="104" t="s">
        <v>110</v>
      </c>
      <c r="M12" s="103" t="s">
        <v>5</v>
      </c>
      <c r="N12" s="104" t="s">
        <v>110</v>
      </c>
      <c r="O12" s="103" t="s">
        <v>5</v>
      </c>
      <c r="P12" s="104" t="s">
        <v>110</v>
      </c>
      <c r="Q12" s="103" t="s">
        <v>5</v>
      </c>
      <c r="R12" s="104" t="s">
        <v>110</v>
      </c>
      <c r="S12" s="103" t="s">
        <v>5</v>
      </c>
      <c r="T12" s="104" t="s">
        <v>110</v>
      </c>
      <c r="U12" s="103" t="s">
        <v>5</v>
      </c>
      <c r="V12" s="104" t="s">
        <v>110</v>
      </c>
      <c r="W12" s="103" t="s">
        <v>5</v>
      </c>
      <c r="X12" s="105" t="s">
        <v>110</v>
      </c>
      <c r="Y12" s="102"/>
      <c r="Z12" s="102"/>
      <c r="AA12" s="102"/>
      <c r="AB12" s="102"/>
      <c r="AC12" s="102"/>
      <c r="AD12" s="102"/>
      <c r="AE12" s="102"/>
      <c r="AF12" s="101"/>
    </row>
    <row r="13" spans="1:32" ht="173.25">
      <c r="A13" s="94" t="s">
        <v>80</v>
      </c>
      <c r="B13" s="110" t="s">
        <v>81</v>
      </c>
      <c r="C13" s="111" t="s">
        <v>107</v>
      </c>
      <c r="D13" s="111">
        <v>12</v>
      </c>
      <c r="E13" s="111">
        <v>1</v>
      </c>
      <c r="F13" s="112" t="s">
        <v>82</v>
      </c>
      <c r="G13" s="113">
        <v>0.4166666666666667</v>
      </c>
      <c r="H13" s="114">
        <v>2</v>
      </c>
      <c r="I13" s="115">
        <v>0</v>
      </c>
      <c r="J13" s="116">
        <v>0.0006944444444444445</v>
      </c>
      <c r="K13" s="115">
        <v>0</v>
      </c>
      <c r="L13" s="116">
        <v>0.003472222222222222</v>
      </c>
      <c r="M13" s="115">
        <v>0</v>
      </c>
      <c r="N13" s="116">
        <v>0.001388888888888889</v>
      </c>
      <c r="O13" s="115">
        <v>0</v>
      </c>
      <c r="P13" s="116">
        <v>0.007638888888888889</v>
      </c>
      <c r="Q13" s="115">
        <v>0</v>
      </c>
      <c r="R13" s="116">
        <v>0.0020833333333333333</v>
      </c>
      <c r="S13" s="115">
        <v>1</v>
      </c>
      <c r="T13" s="116">
        <v>0.010416666666666666</v>
      </c>
      <c r="U13" s="115">
        <v>40</v>
      </c>
      <c r="V13" s="116" t="s">
        <v>120</v>
      </c>
      <c r="W13" s="115">
        <v>0</v>
      </c>
      <c r="X13" s="117">
        <v>0.011805555555555555</v>
      </c>
      <c r="Y13" s="118">
        <v>0.5166666666666667</v>
      </c>
      <c r="Z13" s="119">
        <f>Y13-G13</f>
        <v>0.10000000000000003</v>
      </c>
      <c r="AA13" s="119">
        <v>0.004166666666666667</v>
      </c>
      <c r="AB13" s="119">
        <f>Z13-AA13</f>
        <v>0.09583333333333337</v>
      </c>
      <c r="AC13" s="120">
        <v>18</v>
      </c>
      <c r="AD13" s="120">
        <f>I13+K13+M13+O13+Q13+S13+U13+W13+AC13+H13</f>
        <v>61</v>
      </c>
      <c r="AE13" s="121">
        <f>AD13/(D13+E13)</f>
        <v>4.6923076923076925</v>
      </c>
      <c r="AF13" s="94">
        <v>1</v>
      </c>
    </row>
    <row r="14" spans="1:32" ht="126">
      <c r="A14" s="23" t="s">
        <v>91</v>
      </c>
      <c r="B14" s="122" t="s">
        <v>92</v>
      </c>
      <c r="C14" s="123" t="s">
        <v>102</v>
      </c>
      <c r="D14" s="123">
        <v>10</v>
      </c>
      <c r="E14" s="123">
        <v>1</v>
      </c>
      <c r="F14" s="124" t="s">
        <v>93</v>
      </c>
      <c r="G14" s="125">
        <v>0.5208333333333334</v>
      </c>
      <c r="H14" s="126">
        <v>0</v>
      </c>
      <c r="I14" s="127">
        <v>6</v>
      </c>
      <c r="J14" s="128">
        <v>0.001388888888888889</v>
      </c>
      <c r="K14" s="127">
        <v>3</v>
      </c>
      <c r="L14" s="128">
        <v>0.0020833333333333333</v>
      </c>
      <c r="M14" s="127">
        <v>0</v>
      </c>
      <c r="N14" s="128">
        <v>0.001388888888888889</v>
      </c>
      <c r="O14" s="127">
        <v>6</v>
      </c>
      <c r="P14" s="128">
        <v>0.005555555555555556</v>
      </c>
      <c r="Q14" s="127">
        <v>0</v>
      </c>
      <c r="R14" s="128">
        <v>0.0006944444444444445</v>
      </c>
      <c r="S14" s="127">
        <v>1</v>
      </c>
      <c r="T14" s="128">
        <v>0.008333333333333333</v>
      </c>
      <c r="U14" s="127">
        <v>40</v>
      </c>
      <c r="V14" s="128" t="s">
        <v>120</v>
      </c>
      <c r="W14" s="127">
        <v>0</v>
      </c>
      <c r="X14" s="129">
        <v>0.017361111111111112</v>
      </c>
      <c r="Y14" s="130">
        <v>0.6118055555555556</v>
      </c>
      <c r="Z14" s="131">
        <f>Y14-G14</f>
        <v>0.09097222222222223</v>
      </c>
      <c r="AA14" s="131"/>
      <c r="AB14" s="131">
        <f>Z14-AA14</f>
        <v>0.09097222222222223</v>
      </c>
      <c r="AC14" s="132">
        <v>11</v>
      </c>
      <c r="AD14" s="132">
        <f>I14+K14+M14+O14+Q14+S14+U14+W14+AC14+H14</f>
        <v>67</v>
      </c>
      <c r="AE14" s="133">
        <f>AD14/(D14+E14)</f>
        <v>6.090909090909091</v>
      </c>
      <c r="AF14" s="23">
        <v>2</v>
      </c>
    </row>
    <row r="15" spans="1:32" ht="117" customHeight="1">
      <c r="A15" s="23" t="s">
        <v>88</v>
      </c>
      <c r="B15" s="122" t="s">
        <v>89</v>
      </c>
      <c r="C15" s="123" t="s">
        <v>103</v>
      </c>
      <c r="D15" s="123">
        <v>8</v>
      </c>
      <c r="E15" s="123">
        <v>1</v>
      </c>
      <c r="F15" s="124" t="s">
        <v>90</v>
      </c>
      <c r="G15" s="125">
        <v>0.5</v>
      </c>
      <c r="H15" s="126">
        <v>0</v>
      </c>
      <c r="I15" s="127">
        <v>0</v>
      </c>
      <c r="J15" s="128">
        <v>0.0006944444444444445</v>
      </c>
      <c r="K15" s="127">
        <v>0</v>
      </c>
      <c r="L15" s="128">
        <v>0.0006944444444444445</v>
      </c>
      <c r="M15" s="127">
        <v>0</v>
      </c>
      <c r="N15" s="128">
        <v>0.001388888888888889</v>
      </c>
      <c r="O15" s="127">
        <v>0</v>
      </c>
      <c r="P15" s="128">
        <v>0.006944444444444444</v>
      </c>
      <c r="Q15" s="127">
        <v>0</v>
      </c>
      <c r="R15" s="128">
        <v>0.0006944444444444445</v>
      </c>
      <c r="S15" s="127">
        <v>2</v>
      </c>
      <c r="T15" s="128">
        <v>0.010416666666666666</v>
      </c>
      <c r="U15" s="127">
        <v>60</v>
      </c>
      <c r="V15" s="128" t="s">
        <v>120</v>
      </c>
      <c r="W15" s="127">
        <v>0</v>
      </c>
      <c r="X15" s="129">
        <v>0.008333333333333333</v>
      </c>
      <c r="Y15" s="130">
        <v>0.5631944444444444</v>
      </c>
      <c r="Z15" s="131">
        <f>Y15-G15</f>
        <v>0.06319444444444444</v>
      </c>
      <c r="AA15" s="131"/>
      <c r="AB15" s="131">
        <f>Z15-AA15</f>
        <v>0.06319444444444444</v>
      </c>
      <c r="AC15" s="132">
        <v>0</v>
      </c>
      <c r="AD15" s="132">
        <f>I15+K15+M15+O15+Q15+S15+U15+W15+AC15+H15</f>
        <v>62</v>
      </c>
      <c r="AE15" s="133">
        <f>AD15/(D15+E15)</f>
        <v>6.888888888888889</v>
      </c>
      <c r="AF15" s="23">
        <v>3</v>
      </c>
    </row>
    <row r="16" spans="1:32" ht="141.75">
      <c r="A16" s="23" t="s">
        <v>83</v>
      </c>
      <c r="B16" s="122" t="s">
        <v>41</v>
      </c>
      <c r="C16" s="123" t="s">
        <v>106</v>
      </c>
      <c r="D16" s="123">
        <v>9</v>
      </c>
      <c r="E16" s="123">
        <v>1</v>
      </c>
      <c r="F16" s="124" t="s">
        <v>113</v>
      </c>
      <c r="G16" s="125">
        <v>0.4375</v>
      </c>
      <c r="H16" s="126">
        <v>0</v>
      </c>
      <c r="I16" s="127">
        <v>0</v>
      </c>
      <c r="J16" s="128">
        <v>0.0020833333333333333</v>
      </c>
      <c r="K16" s="127">
        <v>15</v>
      </c>
      <c r="L16" s="128">
        <v>0.004166666666666667</v>
      </c>
      <c r="M16" s="127">
        <v>0</v>
      </c>
      <c r="N16" s="128">
        <v>0.001388888888888889</v>
      </c>
      <c r="O16" s="127">
        <v>0</v>
      </c>
      <c r="P16" s="128">
        <v>0.006944444444444444</v>
      </c>
      <c r="Q16" s="127">
        <v>0</v>
      </c>
      <c r="R16" s="128">
        <v>0.0006944444444444445</v>
      </c>
      <c r="S16" s="127">
        <v>4</v>
      </c>
      <c r="T16" s="128">
        <v>0.010416666666666666</v>
      </c>
      <c r="U16" s="127">
        <v>50</v>
      </c>
      <c r="V16" s="128" t="s">
        <v>120</v>
      </c>
      <c r="W16" s="127">
        <v>0</v>
      </c>
      <c r="X16" s="129">
        <v>0.009722222222222222</v>
      </c>
      <c r="Y16" s="130">
        <v>0.5243055555555556</v>
      </c>
      <c r="Z16" s="131">
        <f>Y16-G16</f>
        <v>0.08680555555555558</v>
      </c>
      <c r="AA16" s="131"/>
      <c r="AB16" s="131">
        <f>Z16-AA16</f>
        <v>0.08680555555555558</v>
      </c>
      <c r="AC16" s="132">
        <v>5</v>
      </c>
      <c r="AD16" s="132">
        <f>I16+K16+M16+O16+Q16+S16+U16+W16+AC16+H16</f>
        <v>74</v>
      </c>
      <c r="AE16" s="133">
        <f>AD16/(D16+E16)</f>
        <v>7.4</v>
      </c>
      <c r="AF16" s="23">
        <v>4</v>
      </c>
    </row>
    <row r="17" spans="1:32" ht="94.5">
      <c r="A17" s="23" t="s">
        <v>97</v>
      </c>
      <c r="B17" s="122" t="s">
        <v>3</v>
      </c>
      <c r="C17" s="123" t="s">
        <v>99</v>
      </c>
      <c r="D17" s="123">
        <v>7</v>
      </c>
      <c r="E17" s="123">
        <v>1</v>
      </c>
      <c r="F17" s="124" t="s">
        <v>117</v>
      </c>
      <c r="G17" s="125">
        <v>0.59375</v>
      </c>
      <c r="H17" s="126">
        <v>0</v>
      </c>
      <c r="I17" s="127">
        <v>6</v>
      </c>
      <c r="J17" s="128">
        <v>0.002777777777777778</v>
      </c>
      <c r="K17" s="127">
        <v>0</v>
      </c>
      <c r="L17" s="128">
        <v>0.005555555555555556</v>
      </c>
      <c r="M17" s="127">
        <v>0</v>
      </c>
      <c r="N17" s="128">
        <v>0.0006944444444444445</v>
      </c>
      <c r="O17" s="127">
        <v>0</v>
      </c>
      <c r="P17" s="128">
        <v>0.004861111111111111</v>
      </c>
      <c r="Q17" s="127">
        <v>0</v>
      </c>
      <c r="R17" s="128">
        <v>0.0006944444444444445</v>
      </c>
      <c r="S17" s="127">
        <v>3</v>
      </c>
      <c r="T17" s="128">
        <v>0.010416666666666666</v>
      </c>
      <c r="U17" s="127">
        <v>50</v>
      </c>
      <c r="V17" s="128" t="s">
        <v>120</v>
      </c>
      <c r="W17" s="127">
        <v>0</v>
      </c>
      <c r="X17" s="129">
        <v>0.010416666666666666</v>
      </c>
      <c r="Y17" s="130">
        <v>0.6819444444444445</v>
      </c>
      <c r="Z17" s="131">
        <f>Y17-G17</f>
        <v>0.08819444444444446</v>
      </c>
      <c r="AA17" s="131"/>
      <c r="AB17" s="131">
        <f>Z17-AA17</f>
        <v>0.08819444444444446</v>
      </c>
      <c r="AC17" s="132">
        <v>7</v>
      </c>
      <c r="AD17" s="132">
        <f>I17+K17+M17+O17+Q17+S17+U17+W17+AC17+H17</f>
        <v>66</v>
      </c>
      <c r="AE17" s="133">
        <f>AD17/(D17+E17)</f>
        <v>8.25</v>
      </c>
      <c r="AF17" s="23">
        <v>5</v>
      </c>
    </row>
    <row r="18" spans="1:32" ht="126">
      <c r="A18" s="23" t="s">
        <v>86</v>
      </c>
      <c r="B18" s="122" t="s">
        <v>36</v>
      </c>
      <c r="C18" s="123" t="s">
        <v>104</v>
      </c>
      <c r="D18" s="123">
        <v>8</v>
      </c>
      <c r="E18" s="123">
        <v>1</v>
      </c>
      <c r="F18" s="124" t="s">
        <v>87</v>
      </c>
      <c r="G18" s="125">
        <v>0.4791666666666667</v>
      </c>
      <c r="H18" s="126">
        <v>2</v>
      </c>
      <c r="I18" s="127">
        <v>3</v>
      </c>
      <c r="J18" s="128">
        <v>0.001388888888888889</v>
      </c>
      <c r="K18" s="127">
        <v>6</v>
      </c>
      <c r="L18" s="128">
        <v>0.0020833333333333333</v>
      </c>
      <c r="M18" s="127">
        <v>0</v>
      </c>
      <c r="N18" s="128">
        <v>0.001388888888888889</v>
      </c>
      <c r="O18" s="127">
        <v>4</v>
      </c>
      <c r="P18" s="128">
        <v>0.005555555555555556</v>
      </c>
      <c r="Q18" s="127">
        <v>0</v>
      </c>
      <c r="R18" s="128">
        <v>0.001388888888888889</v>
      </c>
      <c r="S18" s="127">
        <v>3</v>
      </c>
      <c r="T18" s="128">
        <v>0.010416666666666666</v>
      </c>
      <c r="U18" s="127">
        <v>60</v>
      </c>
      <c r="V18" s="128" t="s">
        <v>120</v>
      </c>
      <c r="W18" s="127">
        <v>0</v>
      </c>
      <c r="X18" s="129">
        <v>0.009722222222222222</v>
      </c>
      <c r="Y18" s="130">
        <v>0.5506944444444445</v>
      </c>
      <c r="Z18" s="131">
        <f>Y18-G18</f>
        <v>0.0715277777777778</v>
      </c>
      <c r="AA18" s="131"/>
      <c r="AB18" s="131">
        <f>Z18-AA18</f>
        <v>0.0715277777777778</v>
      </c>
      <c r="AC18" s="132">
        <v>0</v>
      </c>
      <c r="AD18" s="132">
        <f>I18+K18+M18+O18+Q18+S18+U18+W18+AC18+H18</f>
        <v>78</v>
      </c>
      <c r="AE18" s="133">
        <f>AD18/(D18+E18)</f>
        <v>8.666666666666666</v>
      </c>
      <c r="AF18" s="23">
        <v>6</v>
      </c>
    </row>
    <row r="19" spans="1:32" ht="189">
      <c r="A19" s="23" t="s">
        <v>74</v>
      </c>
      <c r="B19" s="122" t="s">
        <v>75</v>
      </c>
      <c r="C19" s="123" t="s">
        <v>108</v>
      </c>
      <c r="D19" s="123">
        <v>12</v>
      </c>
      <c r="E19" s="123">
        <v>1</v>
      </c>
      <c r="F19" s="124" t="s">
        <v>76</v>
      </c>
      <c r="G19" s="125">
        <v>0.375</v>
      </c>
      <c r="H19" s="126">
        <v>2</v>
      </c>
      <c r="I19" s="127">
        <v>12</v>
      </c>
      <c r="J19" s="128">
        <v>0.0020833333333333333</v>
      </c>
      <c r="K19" s="127">
        <v>0</v>
      </c>
      <c r="L19" s="128">
        <v>0.001388888888888889</v>
      </c>
      <c r="M19" s="127">
        <v>0</v>
      </c>
      <c r="N19" s="128">
        <v>0.001388888888888889</v>
      </c>
      <c r="O19" s="127">
        <v>4</v>
      </c>
      <c r="P19" s="128">
        <v>0.009027777777777779</v>
      </c>
      <c r="Q19" s="127">
        <v>3</v>
      </c>
      <c r="R19" s="128">
        <v>0.0006944444444444445</v>
      </c>
      <c r="S19" s="127">
        <v>6</v>
      </c>
      <c r="T19" s="128">
        <v>0.010416666666666666</v>
      </c>
      <c r="U19" s="127">
        <v>100</v>
      </c>
      <c r="V19" s="128" t="s">
        <v>120</v>
      </c>
      <c r="W19" s="127">
        <v>0</v>
      </c>
      <c r="X19" s="129">
        <v>0.007638888888888889</v>
      </c>
      <c r="Y19" s="130">
        <v>0.4527777777777778</v>
      </c>
      <c r="Z19" s="131">
        <f>Y19-G19</f>
        <v>0.07777777777777778</v>
      </c>
      <c r="AA19" s="131"/>
      <c r="AB19" s="131">
        <f>Z19-AA19</f>
        <v>0.07777777777777778</v>
      </c>
      <c r="AC19" s="132">
        <v>0</v>
      </c>
      <c r="AD19" s="132">
        <f>I19+K19+M19+O19+Q19+S19+U19+W19+AC19+H19</f>
        <v>127</v>
      </c>
      <c r="AE19" s="133">
        <f>AD19/(D19+E19)</f>
        <v>9.76923076923077</v>
      </c>
      <c r="AF19" s="23">
        <v>7</v>
      </c>
    </row>
    <row r="20" spans="1:32" ht="141.75">
      <c r="A20" s="23" t="s">
        <v>94</v>
      </c>
      <c r="B20" s="122" t="s">
        <v>95</v>
      </c>
      <c r="C20" s="123" t="s">
        <v>100</v>
      </c>
      <c r="D20" s="123">
        <v>11</v>
      </c>
      <c r="E20" s="123">
        <v>1</v>
      </c>
      <c r="F20" s="124" t="s">
        <v>96</v>
      </c>
      <c r="G20" s="125">
        <v>0.5625</v>
      </c>
      <c r="H20" s="126">
        <v>0</v>
      </c>
      <c r="I20" s="127">
        <v>9</v>
      </c>
      <c r="J20" s="128">
        <v>0.002777777777777778</v>
      </c>
      <c r="K20" s="127">
        <v>0</v>
      </c>
      <c r="L20" s="128">
        <v>0.002777777777777778</v>
      </c>
      <c r="M20" s="127">
        <v>0</v>
      </c>
      <c r="N20" s="128">
        <v>0.001388888888888889</v>
      </c>
      <c r="O20" s="127">
        <v>91</v>
      </c>
      <c r="P20" s="128" t="s">
        <v>120</v>
      </c>
      <c r="Q20" s="127">
        <v>0</v>
      </c>
      <c r="R20" s="128">
        <v>0.0006944444444444445</v>
      </c>
      <c r="S20" s="127">
        <v>5</v>
      </c>
      <c r="T20" s="128"/>
      <c r="U20" s="127">
        <v>93</v>
      </c>
      <c r="V20" s="128" t="s">
        <v>120</v>
      </c>
      <c r="W20" s="127">
        <v>5</v>
      </c>
      <c r="X20" s="129">
        <v>0.011111111111111112</v>
      </c>
      <c r="Y20" s="130">
        <v>0.6520833333333333</v>
      </c>
      <c r="Z20" s="131">
        <f>Y20-G20</f>
        <v>0.08958333333333335</v>
      </c>
      <c r="AA20" s="131"/>
      <c r="AB20" s="131">
        <f>Z20-AA20</f>
        <v>0.08958333333333335</v>
      </c>
      <c r="AC20" s="132">
        <v>9</v>
      </c>
      <c r="AD20" s="132">
        <f>I20+K20+M20+O20+Q20+S20+U20+W20+AC20+H20</f>
        <v>212</v>
      </c>
      <c r="AE20" s="133">
        <f>AD20/(D20+E20)</f>
        <v>17.666666666666668</v>
      </c>
      <c r="AF20" s="23">
        <v>8</v>
      </c>
    </row>
    <row r="21" spans="1:32" ht="104.25" customHeight="1">
      <c r="A21" s="23" t="s">
        <v>77</v>
      </c>
      <c r="B21" s="122" t="s">
        <v>43</v>
      </c>
      <c r="C21" s="123" t="s">
        <v>78</v>
      </c>
      <c r="D21" s="123">
        <v>5</v>
      </c>
      <c r="E21" s="123">
        <v>1</v>
      </c>
      <c r="F21" s="124" t="s">
        <v>79</v>
      </c>
      <c r="G21" s="125">
        <v>0.3958333333333333</v>
      </c>
      <c r="H21" s="126">
        <v>3</v>
      </c>
      <c r="I21" s="127">
        <v>6</v>
      </c>
      <c r="J21" s="128">
        <v>0.002777777777777778</v>
      </c>
      <c r="K21" s="127">
        <v>0</v>
      </c>
      <c r="L21" s="128">
        <v>0.0020833333333333333</v>
      </c>
      <c r="M21" s="127">
        <v>0</v>
      </c>
      <c r="N21" s="128">
        <v>0.0006944444444444445</v>
      </c>
      <c r="O21" s="127">
        <v>1</v>
      </c>
      <c r="P21" s="128">
        <v>0.004861111111111111</v>
      </c>
      <c r="Q21" s="127">
        <v>0</v>
      </c>
      <c r="R21" s="128">
        <v>0.0006944444444444445</v>
      </c>
      <c r="S21" s="127">
        <v>2</v>
      </c>
      <c r="T21" s="128">
        <v>0.008333333333333333</v>
      </c>
      <c r="U21" s="127">
        <v>50</v>
      </c>
      <c r="V21" s="128" t="s">
        <v>120</v>
      </c>
      <c r="W21" s="127">
        <v>59</v>
      </c>
      <c r="X21" s="129" t="s">
        <v>120</v>
      </c>
      <c r="Y21" s="130">
        <v>0.4847222222222222</v>
      </c>
      <c r="Z21" s="131">
        <f>Y21-G21</f>
        <v>0.0888888888888889</v>
      </c>
      <c r="AA21" s="131"/>
      <c r="AB21" s="131">
        <f>Z21-AA21</f>
        <v>0.0888888888888889</v>
      </c>
      <c r="AC21" s="132">
        <v>8</v>
      </c>
      <c r="AD21" s="132">
        <f>I21+K21+M21+O21+Q21+S21+U21+W21+AC21+H21</f>
        <v>129</v>
      </c>
      <c r="AE21" s="133">
        <f>AD21/(D21+E21)</f>
        <v>21.5</v>
      </c>
      <c r="AF21" s="23">
        <v>9</v>
      </c>
    </row>
    <row r="22" spans="1:32" ht="95.25" thickBot="1">
      <c r="A22" s="24" t="s">
        <v>84</v>
      </c>
      <c r="B22" s="134" t="s">
        <v>3</v>
      </c>
      <c r="C22" s="135" t="s">
        <v>105</v>
      </c>
      <c r="D22" s="135">
        <v>6</v>
      </c>
      <c r="E22" s="135">
        <v>1</v>
      </c>
      <c r="F22" s="136" t="s">
        <v>85</v>
      </c>
      <c r="G22" s="137">
        <v>0.4583333333333333</v>
      </c>
      <c r="H22" s="138">
        <v>2</v>
      </c>
      <c r="I22" s="139">
        <v>12</v>
      </c>
      <c r="J22" s="140">
        <v>0.002777777777777778</v>
      </c>
      <c r="K22" s="139">
        <v>3</v>
      </c>
      <c r="L22" s="140">
        <v>0.002777777777777778</v>
      </c>
      <c r="M22" s="139">
        <v>0</v>
      </c>
      <c r="N22" s="140">
        <v>0.0006944444444444445</v>
      </c>
      <c r="O22" s="139">
        <v>44</v>
      </c>
      <c r="P22" s="140" t="s">
        <v>120</v>
      </c>
      <c r="Q22" s="139">
        <v>0</v>
      </c>
      <c r="R22" s="140">
        <v>0.001388888888888889</v>
      </c>
      <c r="S22" s="139">
        <v>4</v>
      </c>
      <c r="T22" s="140">
        <v>0.009027777777777779</v>
      </c>
      <c r="U22" s="139">
        <v>95</v>
      </c>
      <c r="V22" s="140" t="s">
        <v>120</v>
      </c>
      <c r="W22" s="139">
        <v>0</v>
      </c>
      <c r="X22" s="141">
        <v>0.013888888888888888</v>
      </c>
      <c r="Y22" s="142">
        <v>0.545138888888889</v>
      </c>
      <c r="Z22" s="143">
        <f>Y22-G22</f>
        <v>0.08680555555555564</v>
      </c>
      <c r="AA22" s="143"/>
      <c r="AB22" s="143">
        <f>Z22-AA22</f>
        <v>0.08680555555555564</v>
      </c>
      <c r="AC22" s="144">
        <v>5</v>
      </c>
      <c r="AD22" s="144">
        <f>I22+K22+M22+O22+Q22+S22+U22+W22+AC22+H22</f>
        <v>165</v>
      </c>
      <c r="AE22" s="145">
        <f>AD22/(D22+E22)</f>
        <v>23.571428571428573</v>
      </c>
      <c r="AF22" s="24">
        <v>10</v>
      </c>
    </row>
    <row r="23" spans="2:32" ht="15.75">
      <c r="B23" s="106"/>
      <c r="C23" s="106"/>
      <c r="D23" s="106"/>
      <c r="E23" s="106"/>
      <c r="F23" s="106"/>
      <c r="G23" s="106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106"/>
      <c r="Y23" s="106"/>
      <c r="Z23" s="106"/>
      <c r="AA23" s="106"/>
      <c r="AB23" s="106"/>
      <c r="AC23" s="106"/>
      <c r="AD23" s="106"/>
      <c r="AE23" s="106"/>
      <c r="AF23" s="106"/>
    </row>
    <row r="24" spans="2:32" ht="15.75">
      <c r="B24" s="106"/>
      <c r="C24" s="106"/>
      <c r="D24" s="106"/>
      <c r="E24" s="106"/>
      <c r="F24" s="106"/>
      <c r="G24" s="106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106"/>
      <c r="Y24" s="106"/>
      <c r="Z24" s="106"/>
      <c r="AA24" s="106"/>
      <c r="AB24" s="106"/>
      <c r="AC24" s="106"/>
      <c r="AD24" s="106"/>
      <c r="AE24" s="106"/>
      <c r="AF24" s="106"/>
    </row>
    <row r="25" spans="2:32" ht="15.75">
      <c r="B25" s="106"/>
      <c r="C25" s="106"/>
      <c r="D25" s="106"/>
      <c r="E25" s="106"/>
      <c r="F25" s="106"/>
      <c r="G25" s="106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106"/>
      <c r="Y25" s="106"/>
      <c r="Z25" s="106"/>
      <c r="AA25" s="106"/>
      <c r="AB25" s="106"/>
      <c r="AC25" s="106"/>
      <c r="AD25" s="106"/>
      <c r="AE25" s="106"/>
      <c r="AF25" s="106"/>
    </row>
    <row r="26" spans="2:32" ht="21">
      <c r="B26" s="107" t="s">
        <v>17</v>
      </c>
      <c r="C26" s="107"/>
      <c r="D26" s="107"/>
      <c r="E26" s="107"/>
      <c r="F26" s="107"/>
      <c r="G26" s="107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106"/>
      <c r="Y26" s="106"/>
      <c r="Z26" s="90"/>
      <c r="AA26" s="106"/>
      <c r="AB26" s="106"/>
      <c r="AC26" s="106"/>
      <c r="AD26" s="106"/>
      <c r="AE26" s="106"/>
      <c r="AF26" s="106"/>
    </row>
    <row r="27" spans="2:32" ht="32.25" customHeight="1">
      <c r="B27" s="108"/>
      <c r="C27" s="108"/>
      <c r="D27" s="108"/>
      <c r="E27" s="108"/>
      <c r="F27" s="108"/>
      <c r="G27" s="108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106"/>
      <c r="Y27" s="106"/>
      <c r="Z27" s="106"/>
      <c r="AA27" s="106"/>
      <c r="AB27" s="106"/>
      <c r="AC27" s="106"/>
      <c r="AD27" s="106"/>
      <c r="AE27" s="106"/>
      <c r="AF27" s="106"/>
    </row>
    <row r="28" spans="2:32" ht="21">
      <c r="B28" s="107" t="s">
        <v>18</v>
      </c>
      <c r="C28" s="107"/>
      <c r="D28" s="107"/>
      <c r="E28" s="107"/>
      <c r="F28" s="107"/>
      <c r="G28" s="107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</row>
  </sheetData>
  <sheetProtection/>
  <mergeCells count="32">
    <mergeCell ref="AE11:AE12"/>
    <mergeCell ref="AF11:AF12"/>
    <mergeCell ref="A11:A12"/>
    <mergeCell ref="B11:B12"/>
    <mergeCell ref="C11:C12"/>
    <mergeCell ref="D11:D12"/>
    <mergeCell ref="E11:E12"/>
    <mergeCell ref="F11:F12"/>
    <mergeCell ref="G11:G12"/>
    <mergeCell ref="A1:AF1"/>
    <mergeCell ref="A3:AF3"/>
    <mergeCell ref="A5:AF5"/>
    <mergeCell ref="A7:AF7"/>
    <mergeCell ref="Y11:Y12"/>
    <mergeCell ref="Z11:Z12"/>
    <mergeCell ref="AA11:AA12"/>
    <mergeCell ref="AB11:AB12"/>
    <mergeCell ref="AC11:AC12"/>
    <mergeCell ref="AD11:AD12"/>
    <mergeCell ref="B26:G26"/>
    <mergeCell ref="B28:G28"/>
    <mergeCell ref="A9:C9"/>
    <mergeCell ref="F9:AF9"/>
    <mergeCell ref="W11:X11"/>
    <mergeCell ref="U11:V11"/>
    <mergeCell ref="H11:H12"/>
    <mergeCell ref="S11:T11"/>
    <mergeCell ref="Q11:R11"/>
    <mergeCell ref="O11:P11"/>
    <mergeCell ref="M11:N11"/>
    <mergeCell ref="K11:L11"/>
    <mergeCell ref="I11:J11"/>
  </mergeCells>
  <printOptions/>
  <pageMargins left="0.5905511811023623" right="0.2362204724409449" top="0.5511811023622047" bottom="0.35433070866141736" header="0.31496062992125984" footer="0.31496062992125984"/>
  <pageSetup fitToHeight="2" fitToWidth="1" horizontalDpi="600" verticalDpi="600" orientation="landscape" paperSize="9" scale="53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2015-04-27T15:39:05Z</dcterms:modified>
  <cp:category/>
  <cp:version/>
  <cp:contentType/>
  <cp:contentStatus/>
</cp:coreProperties>
</file>